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93" activeTab="4"/>
  </bookViews>
  <sheets>
    <sheet name="Période 1" sheetId="1" r:id="rId1"/>
    <sheet name="Période 2" sheetId="2" r:id="rId2"/>
    <sheet name="Période 3" sheetId="3" r:id="rId3"/>
    <sheet name="Période 4" sheetId="4" r:id="rId4"/>
    <sheet name="Période 5" sheetId="5" r:id="rId5"/>
  </sheets>
  <definedNames>
    <definedName name="Période_1">#N/A</definedName>
    <definedName name="Période_2">#N/A</definedName>
    <definedName name="_xlnm.Print_Area" localSheetId="0">'Période 1'!$A$1:$S$27</definedName>
    <definedName name="_xlnm.Print_Area" localSheetId="1">'Période 2'!$A$1:$S$25</definedName>
    <definedName name="_xlnm.Print_Area" localSheetId="2">'Période 3'!$A$1:$S$25</definedName>
    <definedName name="_xlnm.Print_Area" localSheetId="3">'Période 4'!$A$1:$S$25</definedName>
    <definedName name="_xlnm.Print_Area" localSheetId="4">'Période 5'!$A$1:$S$27</definedName>
  </definedNames>
  <calcPr fullCalcOnLoad="1"/>
</workbook>
</file>

<file path=xl/sharedStrings.xml><?xml version="1.0" encoding="utf-8"?>
<sst xmlns="http://schemas.openxmlformats.org/spreadsheetml/2006/main" count="298" uniqueCount="29">
  <si>
    <t>Nom :</t>
  </si>
  <si>
    <t>Prénom :</t>
  </si>
  <si>
    <t>École de rattachement :</t>
  </si>
  <si>
    <t xml:space="preserve">Circonscription : </t>
  </si>
  <si>
    <t>Période 1</t>
  </si>
  <si>
    <t>lundi</t>
  </si>
  <si>
    <t>mardi</t>
  </si>
  <si>
    <t>jeudi</t>
  </si>
  <si>
    <t>vendredi</t>
  </si>
  <si>
    <t>Service 
effectué
dans la 
semaine</t>
  </si>
  <si>
    <t>Solde
de la
semaine</t>
  </si>
  <si>
    <t>école</t>
  </si>
  <si>
    <t>PRÉ RENTRÉE</t>
  </si>
  <si>
    <r>
      <t xml:space="preserve">Dans les cellules "école", inscrire pour mémoire, le nom de l'école d'exercice.
</t>
    </r>
    <r>
      <rPr>
        <b/>
        <i/>
        <sz val="10"/>
        <color indexed="63"/>
        <rFont val="Arial"/>
        <family val="2"/>
      </rPr>
      <t>Dans les cellules bleues, saisir la durée horaire effectuée : Pour 6 h de classe, saisir : 6:00 ; pour 5h30, saisir : 5:30 ; etc …</t>
    </r>
  </si>
  <si>
    <t>Solde 
de la
période</t>
  </si>
  <si>
    <t>Période 2</t>
  </si>
  <si>
    <t>FÉRIÉ</t>
  </si>
  <si>
    <t xml:space="preserve">Gestion des jours fériés :  </t>
  </si>
  <si>
    <r>
      <t xml:space="preserve">Indiquer l'horaire normal de l'école pour : 
</t>
    </r>
    <r>
      <rPr>
        <i/>
        <sz val="9"/>
        <rFont val="Arial"/>
        <family val="2"/>
      </rPr>
      <t>(par défaut, 6h seront décomptées)</t>
    </r>
  </si>
  <si>
    <t>Cumul 
sur l'année</t>
  </si>
  <si>
    <t>Période 3</t>
  </si>
  <si>
    <t>Période 4</t>
  </si>
  <si>
    <t>Période 5</t>
  </si>
  <si>
    <t>samedi</t>
  </si>
  <si>
    <t>VACANCES</t>
  </si>
  <si>
    <t>ven-08-mai</t>
  </si>
  <si>
    <t>ven-01-mai</t>
  </si>
  <si>
    <t>snu974@snuipp.fr</t>
  </si>
  <si>
    <t>SNUipp-Réunion/FSU
BP 279
4 Ter, rue de la cure
97474 Sainte-Clotilde Cédex
0262 28 99 40
0692 42 49 49 / 0692 42 48 48</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</si>
</sst>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0&quot; € &quot;;\-* #,##0.00&quot; € &quot;;\ * \-#&quot; € &quot;;@\ "/>
    <numFmt numFmtId="165" formatCode="dd/mm"/>
    <numFmt numFmtId="166" formatCode="[hh]:mm"/>
    <numFmt numFmtId="167" formatCode="h:mm;@"/>
    <numFmt numFmtId="168" formatCode="\+hh:mm\ ;\-hh:mm\ "/>
    <numFmt numFmtId="169" formatCode="0&quot; h&quot;"/>
    <numFmt numFmtId="170" formatCode="\+[hh]:mm;\-[hh]:mm"/>
    <numFmt numFmtId="171" formatCode="&quot;+ &quot;hh:mm\ ;&quot;- &quot;hh:mm\ "/>
    <numFmt numFmtId="172" formatCode="\+0.00\ ;\-0.00\ "/>
    <numFmt numFmtId="173" formatCode="ddd\-dd\-mmm"/>
    <numFmt numFmtId="174" formatCode="mmm\-yyyy"/>
  </numFmts>
  <fonts count="47">
    <font>
      <sz val="10"/>
      <name val="Arial"/>
      <family val="2"/>
    </font>
    <font>
      <b/>
      <sz val="10"/>
      <name val="Arial"/>
      <family val="2"/>
    </font>
    <font>
      <u val="single"/>
      <sz val="10"/>
      <color indexed="12"/>
      <name val="Arial"/>
      <family val="2"/>
    </font>
    <font>
      <b/>
      <sz val="16"/>
      <name val="Arial"/>
      <family val="2"/>
    </font>
    <font>
      <sz val="10"/>
      <color indexed="9"/>
      <name val="Arial"/>
      <family val="2"/>
    </font>
    <font>
      <i/>
      <sz val="10"/>
      <color indexed="63"/>
      <name val="Arial"/>
      <family val="2"/>
    </font>
    <font>
      <b/>
      <i/>
      <sz val="10"/>
      <color indexed="63"/>
      <name val="Arial"/>
      <family val="2"/>
    </font>
    <font>
      <sz val="9"/>
      <name val="Arial"/>
      <family val="2"/>
    </font>
    <font>
      <i/>
      <sz val="9"/>
      <name val="Arial"/>
      <family val="2"/>
    </font>
    <font>
      <b/>
      <sz val="9"/>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indexed="23"/>
        <bgColor indexed="64"/>
      </patternFill>
    </fill>
    <fill>
      <patternFill patternType="solid">
        <fgColor indexed="2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hair">
        <color indexed="23"/>
      </right>
      <top style="hair">
        <color indexed="8"/>
      </top>
      <bottom style="hair">
        <color indexed="8"/>
      </bottom>
    </border>
    <border>
      <left style="hair">
        <color indexed="23"/>
      </left>
      <right style="hair">
        <color indexed="8"/>
      </right>
      <top style="hair">
        <color indexed="8"/>
      </top>
      <bottom style="hair">
        <color indexed="23"/>
      </bottom>
    </border>
    <border>
      <left style="hair">
        <color indexed="23"/>
      </left>
      <right style="hair">
        <color indexed="8"/>
      </right>
      <top style="hair">
        <color indexed="23"/>
      </top>
      <bottom style="hair">
        <color indexed="8"/>
      </bottom>
    </border>
    <border>
      <left style="hair">
        <color indexed="8"/>
      </left>
      <right style="hair">
        <color indexed="23"/>
      </right>
      <top style="hair">
        <color indexed="8"/>
      </top>
      <bottom>
        <color indexed="63"/>
      </bottom>
    </border>
    <border>
      <left style="hair">
        <color indexed="8"/>
      </left>
      <right style="hair">
        <color indexed="23"/>
      </right>
      <top>
        <color indexed="63"/>
      </top>
      <bottom style="hair">
        <color indexed="8"/>
      </bottom>
    </border>
    <border>
      <left style="hair">
        <color indexed="23"/>
      </left>
      <right>
        <color indexed="63"/>
      </right>
      <top style="hair">
        <color indexed="8"/>
      </top>
      <bottom style="hair">
        <color indexed="23"/>
      </bottom>
    </border>
    <border>
      <left>
        <color indexed="63"/>
      </left>
      <right style="hair">
        <color indexed="8"/>
      </right>
      <top style="hair">
        <color indexed="8"/>
      </top>
      <bottom style="hair">
        <color indexed="23"/>
      </bottom>
    </border>
    <border>
      <left style="hair">
        <color indexed="23"/>
      </left>
      <right>
        <color indexed="63"/>
      </right>
      <top style="hair">
        <color indexed="23"/>
      </top>
      <bottom style="hair">
        <color indexed="8"/>
      </bottom>
    </border>
    <border>
      <left>
        <color indexed="63"/>
      </left>
      <right style="hair">
        <color indexed="8"/>
      </right>
      <top style="hair">
        <color indexed="23"/>
      </top>
      <bottom style="hair">
        <color indexed="8"/>
      </bottom>
    </border>
    <border>
      <left style="hair">
        <color indexed="8"/>
      </left>
      <right>
        <color indexed="63"/>
      </right>
      <top style="hair">
        <color indexed="8"/>
      </top>
      <bottom style="hair">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164" fontId="0" fillId="0" borderId="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30" borderId="0" applyNumberFormat="0" applyBorder="0" applyAlignment="0" applyProtection="0"/>
    <xf numFmtId="9" fontId="0"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0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0" fillId="0" borderId="0" xfId="0" applyAlignment="1">
      <alignment horizontal="left"/>
    </xf>
    <xf numFmtId="165" fontId="3" fillId="0" borderId="0" xfId="0" applyNumberFormat="1" applyFont="1" applyBorder="1" applyAlignment="1">
      <alignment horizontal="center"/>
    </xf>
    <xf numFmtId="165" fontId="3" fillId="0" borderId="0" xfId="0" applyNumberFormat="1" applyFont="1" applyAlignment="1">
      <alignment horizontal="center"/>
    </xf>
    <xf numFmtId="0" fontId="0" fillId="0" borderId="10" xfId="0" applyBorder="1" applyAlignment="1">
      <alignment horizontal="center" vertical="center"/>
    </xf>
    <xf numFmtId="46" fontId="1" fillId="0" borderId="0" xfId="0" applyNumberFormat="1"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0" fillId="0" borderId="11" xfId="0" applyFont="1" applyBorder="1" applyAlignment="1" applyProtection="1">
      <alignment horizontal="left" vertical="center"/>
      <protection locked="0"/>
    </xf>
    <xf numFmtId="167" fontId="0" fillId="0" borderId="11" xfId="0" applyNumberFormat="1" applyBorder="1" applyAlignment="1">
      <alignment horizontal="center" vertical="center"/>
    </xf>
    <xf numFmtId="167" fontId="0" fillId="0" borderId="0" xfId="0" applyNumberFormat="1" applyAlignment="1">
      <alignment/>
    </xf>
    <xf numFmtId="0" fontId="0" fillId="0" borderId="0" xfId="0" applyBorder="1" applyAlignment="1">
      <alignment horizontal="center" vertical="center"/>
    </xf>
    <xf numFmtId="0" fontId="1" fillId="0" borderId="12" xfId="0" applyFont="1" applyBorder="1" applyAlignment="1">
      <alignment horizontal="right" vertical="center" wrapText="1"/>
    </xf>
    <xf numFmtId="0" fontId="2" fillId="0" borderId="0" xfId="46" applyNumberFormat="1" applyFont="1" applyFill="1" applyBorder="1" applyAlignment="1" applyProtection="1">
      <alignment/>
      <protection/>
    </xf>
    <xf numFmtId="20" fontId="0" fillId="0" borderId="0" xfId="0" applyNumberFormat="1" applyAlignment="1">
      <alignment/>
    </xf>
    <xf numFmtId="172" fontId="0" fillId="33" borderId="12" xfId="0" applyNumberFormat="1" applyFill="1" applyBorder="1" applyAlignment="1">
      <alignment vertical="center"/>
    </xf>
    <xf numFmtId="0" fontId="1" fillId="0" borderId="0" xfId="0" applyFont="1" applyBorder="1" applyAlignment="1">
      <alignment horizontal="right" vertical="center" wrapText="1"/>
    </xf>
    <xf numFmtId="0" fontId="0" fillId="0" borderId="0" xfId="0" applyNumberFormat="1" applyFill="1" applyBorder="1" applyAlignment="1">
      <alignment vertical="center"/>
    </xf>
    <xf numFmtId="173" fontId="9" fillId="0" borderId="0" xfId="0" applyNumberFormat="1" applyFont="1" applyAlignment="1">
      <alignment vertical="center"/>
    </xf>
    <xf numFmtId="167" fontId="0" fillId="33" borderId="12" xfId="0" applyNumberFormat="1" applyFill="1" applyBorder="1" applyAlignment="1" applyProtection="1">
      <alignment vertical="center"/>
      <protection locked="0"/>
    </xf>
    <xf numFmtId="0" fontId="0" fillId="0" borderId="0" xfId="0" applyAlignment="1">
      <alignment horizontal="right" vertical="center"/>
    </xf>
    <xf numFmtId="0" fontId="0" fillId="0" borderId="0" xfId="0" applyAlignment="1">
      <alignment vertical="center"/>
    </xf>
    <xf numFmtId="172" fontId="4" fillId="33" borderId="12" xfId="0" applyNumberFormat="1" applyFont="1" applyFill="1" applyBorder="1" applyAlignment="1">
      <alignment vertical="center"/>
    </xf>
    <xf numFmtId="0" fontId="0" fillId="0" borderId="11" xfId="0" applyBorder="1" applyAlignment="1">
      <alignment horizontal="center" vertical="center"/>
    </xf>
    <xf numFmtId="0" fontId="0" fillId="0" borderId="0" xfId="0" applyBorder="1" applyAlignment="1">
      <alignment/>
    </xf>
    <xf numFmtId="0" fontId="1" fillId="0" borderId="0" xfId="0" applyFont="1" applyBorder="1" applyAlignment="1">
      <alignment horizontal="center" vertical="center"/>
    </xf>
    <xf numFmtId="0" fontId="1" fillId="0" borderId="13" xfId="0" applyFont="1" applyBorder="1" applyAlignment="1">
      <alignment horizontal="center" vertical="center" wrapText="1"/>
    </xf>
    <xf numFmtId="0" fontId="0" fillId="0" borderId="0" xfId="0" applyFont="1" applyBorder="1" applyAlignment="1" applyProtection="1">
      <alignment horizontal="left" vertical="center"/>
      <protection locked="0"/>
    </xf>
    <xf numFmtId="173" fontId="1" fillId="0" borderId="0" xfId="0" applyNumberFormat="1" applyFont="1" applyAlignment="1">
      <alignment vertical="center"/>
    </xf>
    <xf numFmtId="0" fontId="0" fillId="0" borderId="0" xfId="0" applyFill="1" applyBorder="1" applyAlignment="1">
      <alignment vertical="center"/>
    </xf>
    <xf numFmtId="2" fontId="4" fillId="33" borderId="13" xfId="0" applyNumberFormat="1" applyFont="1" applyFill="1" applyBorder="1" applyAlignment="1">
      <alignment vertical="center"/>
    </xf>
    <xf numFmtId="167" fontId="0" fillId="34" borderId="12" xfId="0" applyNumberFormat="1" applyFill="1" applyBorder="1" applyAlignment="1" applyProtection="1">
      <alignment vertical="center"/>
      <protection locked="0"/>
    </xf>
    <xf numFmtId="0" fontId="0" fillId="0" borderId="0" xfId="0" applyAlignment="1" applyProtection="1">
      <alignment/>
      <protection/>
    </xf>
    <xf numFmtId="0" fontId="1" fillId="0" borderId="0" xfId="0" applyFont="1" applyAlignment="1" applyProtection="1">
      <alignment horizontal="right"/>
      <protection/>
    </xf>
    <xf numFmtId="0" fontId="0" fillId="0" borderId="0" xfId="0" applyAlignment="1" applyProtection="1">
      <alignment horizontal="left"/>
      <protection/>
    </xf>
    <xf numFmtId="165" fontId="3" fillId="0" borderId="0" xfId="0" applyNumberFormat="1" applyFont="1" applyAlignment="1" applyProtection="1">
      <alignment horizontal="center"/>
      <protection/>
    </xf>
    <xf numFmtId="0" fontId="0" fillId="0" borderId="10" xfId="0" applyBorder="1" applyAlignment="1" applyProtection="1">
      <alignment horizontal="center" vertical="center"/>
      <protection/>
    </xf>
    <xf numFmtId="46" fontId="1" fillId="0" borderId="0" xfId="0" applyNumberFormat="1" applyFont="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12" xfId="0" applyFont="1" applyBorder="1" applyAlignment="1" applyProtection="1">
      <alignment horizontal="center" vertical="center" wrapText="1"/>
      <protection/>
    </xf>
    <xf numFmtId="0" fontId="1" fillId="0" borderId="0" xfId="0" applyFont="1" applyAlignment="1" applyProtection="1">
      <alignment horizontal="center" vertical="center"/>
      <protection/>
    </xf>
    <xf numFmtId="0" fontId="0" fillId="0" borderId="11" xfId="0" applyFont="1" applyBorder="1" applyAlignment="1" applyProtection="1">
      <alignment horizontal="left" vertical="center"/>
      <protection/>
    </xf>
    <xf numFmtId="167" fontId="0" fillId="0" borderId="11"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20" fontId="0" fillId="0" borderId="0" xfId="0" applyNumberFormat="1" applyAlignment="1" applyProtection="1">
      <alignment/>
      <protection locked="0"/>
    </xf>
    <xf numFmtId="0" fontId="0" fillId="0" borderId="0" xfId="0" applyAlignment="1" applyProtection="1">
      <alignment/>
      <protection locked="0"/>
    </xf>
    <xf numFmtId="167" fontId="0" fillId="0" borderId="14" xfId="0" applyNumberFormat="1" applyFill="1" applyBorder="1" applyAlignment="1" applyProtection="1">
      <alignment horizontal="right"/>
      <protection hidden="1"/>
    </xf>
    <xf numFmtId="168" fontId="0" fillId="33" borderId="12" xfId="0" applyNumberFormat="1" applyFont="1" applyFill="1" applyBorder="1" applyAlignment="1" applyProtection="1">
      <alignment horizontal="right" vertical="center"/>
      <protection hidden="1"/>
    </xf>
    <xf numFmtId="0" fontId="0" fillId="0" borderId="0" xfId="0" applyAlignment="1" applyProtection="1">
      <alignment/>
      <protection hidden="1"/>
    </xf>
    <xf numFmtId="170" fontId="0" fillId="33" borderId="15" xfId="0" applyNumberFormat="1" applyFill="1" applyBorder="1" applyAlignment="1" applyProtection="1">
      <alignment/>
      <protection hidden="1"/>
    </xf>
    <xf numFmtId="167" fontId="0" fillId="0" borderId="0" xfId="0" applyNumberFormat="1" applyAlignment="1" applyProtection="1">
      <alignment/>
      <protection hidden="1"/>
    </xf>
    <xf numFmtId="2" fontId="0" fillId="0" borderId="14" xfId="0" applyNumberFormat="1" applyFill="1" applyBorder="1" applyAlignment="1" applyProtection="1">
      <alignment horizontal="right"/>
      <protection hidden="1"/>
    </xf>
    <xf numFmtId="0" fontId="1" fillId="0" borderId="12" xfId="0" applyFont="1" applyBorder="1" applyAlignment="1" applyProtection="1">
      <alignment horizontal="right" vertical="center" wrapText="1"/>
      <protection hidden="1"/>
    </xf>
    <xf numFmtId="172" fontId="0" fillId="33" borderId="13" xfId="0" applyNumberFormat="1" applyFill="1" applyBorder="1" applyAlignment="1" applyProtection="1">
      <alignment vertical="center"/>
      <protection hidden="1"/>
    </xf>
    <xf numFmtId="170" fontId="0" fillId="33" borderId="16" xfId="0" applyNumberFormat="1" applyFill="1" applyBorder="1" applyAlignment="1" applyProtection="1">
      <alignment/>
      <protection hidden="1"/>
    </xf>
    <xf numFmtId="172" fontId="0" fillId="33" borderId="12" xfId="0" applyNumberFormat="1" applyFill="1" applyBorder="1" applyAlignment="1" applyProtection="1">
      <alignment vertical="center"/>
      <protection hidden="1"/>
    </xf>
    <xf numFmtId="0" fontId="1" fillId="0" borderId="0" xfId="0" applyFont="1" applyBorder="1" applyAlignment="1" applyProtection="1">
      <alignment horizontal="right" vertical="center" wrapText="1"/>
      <protection hidden="1"/>
    </xf>
    <xf numFmtId="0" fontId="0" fillId="0" borderId="0" xfId="0" applyNumberFormat="1" applyFill="1" applyBorder="1" applyAlignment="1" applyProtection="1">
      <alignment vertical="center"/>
      <protection hidden="1"/>
    </xf>
    <xf numFmtId="0" fontId="4" fillId="0" borderId="0" xfId="0" applyNumberFormat="1" applyFont="1" applyFill="1" applyBorder="1" applyAlignment="1" applyProtection="1">
      <alignment horizontal="right" vertical="center"/>
      <protection hidden="1"/>
    </xf>
    <xf numFmtId="172" fontId="4" fillId="33" borderId="12" xfId="0" applyNumberFormat="1" applyFont="1" applyFill="1" applyBorder="1" applyAlignment="1" applyProtection="1">
      <alignment vertical="center"/>
      <protection hidden="1"/>
    </xf>
    <xf numFmtId="0" fontId="1" fillId="0" borderId="0" xfId="0" applyFont="1" applyAlignment="1">
      <alignment/>
    </xf>
    <xf numFmtId="0" fontId="0" fillId="0" borderId="0" xfId="0" applyAlignment="1">
      <alignment/>
    </xf>
    <xf numFmtId="0" fontId="0" fillId="0" borderId="10" xfId="0" applyBorder="1" applyAlignment="1">
      <alignment/>
    </xf>
    <xf numFmtId="0" fontId="2" fillId="0" borderId="0" xfId="46" applyAlignment="1">
      <alignment/>
    </xf>
    <xf numFmtId="167" fontId="0" fillId="0" borderId="17" xfId="0" applyNumberFormat="1" applyFill="1" applyBorder="1" applyAlignment="1" applyProtection="1">
      <alignment horizontal="right"/>
      <protection hidden="1"/>
    </xf>
    <xf numFmtId="2" fontId="0" fillId="0" borderId="17" xfId="0" applyNumberFormat="1" applyFill="1" applyBorder="1" applyAlignment="1" applyProtection="1">
      <alignment horizontal="right"/>
      <protection hidden="1"/>
    </xf>
    <xf numFmtId="0" fontId="1" fillId="0" borderId="18" xfId="0" applyFont="1" applyBorder="1" applyAlignment="1" applyProtection="1">
      <alignment horizontal="right"/>
      <protection/>
    </xf>
    <xf numFmtId="0" fontId="0" fillId="0" borderId="13" xfId="0" applyBorder="1" applyAlignment="1" applyProtection="1">
      <alignment horizontal="left"/>
      <protection locked="0"/>
    </xf>
    <xf numFmtId="0" fontId="0" fillId="0" borderId="0" xfId="0" applyBorder="1" applyAlignment="1" applyProtection="1">
      <alignment/>
      <protection/>
    </xf>
    <xf numFmtId="0" fontId="1" fillId="0" borderId="19" xfId="0" applyFont="1" applyBorder="1" applyAlignment="1" applyProtection="1">
      <alignment horizontal="right"/>
      <protection/>
    </xf>
    <xf numFmtId="0" fontId="1" fillId="0" borderId="20" xfId="0" applyFont="1" applyBorder="1" applyAlignment="1" applyProtection="1">
      <alignment horizontal="right"/>
      <protection/>
    </xf>
    <xf numFmtId="0" fontId="0" fillId="35" borderId="0" xfId="0" applyFill="1" applyAlignment="1">
      <alignment wrapText="1"/>
    </xf>
    <xf numFmtId="0" fontId="0" fillId="35" borderId="0" xfId="0" applyFill="1" applyAlignment="1">
      <alignment/>
    </xf>
    <xf numFmtId="165" fontId="3" fillId="0" borderId="0" xfId="0" applyNumberFormat="1" applyFont="1" applyBorder="1" applyAlignment="1" applyProtection="1">
      <alignment horizontal="center"/>
      <protection/>
    </xf>
    <xf numFmtId="0" fontId="1" fillId="0" borderId="12" xfId="0" applyFont="1" applyBorder="1" applyAlignment="1" applyProtection="1">
      <alignment horizontal="center" vertical="center"/>
      <protection/>
    </xf>
    <xf numFmtId="165" fontId="0" fillId="0" borderId="21" xfId="0" applyNumberFormat="1" applyBorder="1" applyAlignment="1" applyProtection="1">
      <alignment horizontal="center" vertical="center"/>
      <protection/>
    </xf>
    <xf numFmtId="0" fontId="0" fillId="0" borderId="22" xfId="0" applyFont="1" applyBorder="1" applyAlignment="1" applyProtection="1">
      <alignment horizontal="left" vertical="center"/>
      <protection locked="0"/>
    </xf>
    <xf numFmtId="169" fontId="4" fillId="36" borderId="23" xfId="0" applyNumberFormat="1" applyFont="1" applyFill="1" applyBorder="1" applyAlignment="1" applyProtection="1">
      <alignment horizontal="center" vertical="center"/>
      <protection locked="0"/>
    </xf>
    <xf numFmtId="165" fontId="0" fillId="0" borderId="24" xfId="0" applyNumberFormat="1" applyBorder="1" applyAlignment="1" applyProtection="1">
      <alignment horizontal="center" vertical="center"/>
      <protection/>
    </xf>
    <xf numFmtId="165" fontId="0" fillId="0" borderId="25" xfId="0" applyNumberFormat="1" applyBorder="1" applyAlignment="1" applyProtection="1">
      <alignment horizontal="center" vertical="center"/>
      <protection/>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66" fontId="0" fillId="0" borderId="12" xfId="0" applyNumberFormat="1" applyFill="1" applyBorder="1" applyAlignment="1" applyProtection="1">
      <alignment horizontal="right" vertical="center"/>
      <protection hidden="1"/>
    </xf>
    <xf numFmtId="168" fontId="0" fillId="33" borderId="12" xfId="0" applyNumberFormat="1" applyFont="1" applyFill="1" applyBorder="1" applyAlignment="1" applyProtection="1">
      <alignment horizontal="right" vertical="center"/>
      <protection hidden="1"/>
    </xf>
    <xf numFmtId="167" fontId="0" fillId="33" borderId="23" xfId="0" applyNumberFormat="1" applyFill="1" applyBorder="1" applyAlignment="1" applyProtection="1">
      <alignment horizontal="center" vertical="center"/>
      <protection locked="0"/>
    </xf>
    <xf numFmtId="167" fontId="0" fillId="33" borderId="28" xfId="0" applyNumberFormat="1" applyFill="1" applyBorder="1" applyAlignment="1" applyProtection="1">
      <alignment horizontal="center" vertical="center"/>
      <protection locked="0"/>
    </xf>
    <xf numFmtId="167" fontId="0" fillId="33" borderId="29" xfId="0" applyNumberFormat="1" applyFill="1" applyBorder="1" applyAlignment="1" applyProtection="1">
      <alignment horizontal="center" vertical="center"/>
      <protection locked="0"/>
    </xf>
    <xf numFmtId="0" fontId="0" fillId="0" borderId="22" xfId="0" applyBorder="1" applyAlignment="1" applyProtection="1">
      <alignment horizontal="left" vertical="center"/>
      <protection locked="0"/>
    </xf>
    <xf numFmtId="0" fontId="5" fillId="37" borderId="12" xfId="0" applyFont="1" applyFill="1" applyBorder="1" applyAlignment="1" applyProtection="1">
      <alignment horizontal="center" vertical="center" wrapText="1"/>
      <protection/>
    </xf>
    <xf numFmtId="0" fontId="1" fillId="0" borderId="30" xfId="0" applyFont="1" applyBorder="1" applyAlignment="1">
      <alignment horizontal="right"/>
    </xf>
    <xf numFmtId="165" fontId="3" fillId="0" borderId="0" xfId="0" applyNumberFormat="1" applyFont="1" applyBorder="1" applyAlignment="1">
      <alignment horizontal="center"/>
    </xf>
    <xf numFmtId="0" fontId="1" fillId="0" borderId="12" xfId="0" applyFont="1" applyBorder="1" applyAlignment="1">
      <alignment horizontal="center" vertical="center"/>
    </xf>
    <xf numFmtId="165" fontId="0" fillId="0" borderId="21" xfId="0" applyNumberFormat="1" applyBorder="1" applyAlignment="1">
      <alignment horizontal="center" vertical="center"/>
    </xf>
    <xf numFmtId="169" fontId="4" fillId="36" borderId="23" xfId="0" applyNumberFormat="1" applyFont="1" applyFill="1" applyBorder="1" applyAlignment="1" applyProtection="1">
      <alignment horizontal="center" vertical="center"/>
      <protection/>
    </xf>
    <xf numFmtId="0" fontId="5" fillId="37" borderId="12" xfId="0" applyFont="1" applyFill="1" applyBorder="1" applyAlignment="1">
      <alignment horizontal="center" vertical="center" wrapText="1"/>
    </xf>
    <xf numFmtId="0" fontId="7" fillId="0" borderId="0" xfId="0" applyFont="1" applyBorder="1" applyAlignment="1">
      <alignment horizontal="right" vertical="center" wrapText="1"/>
    </xf>
    <xf numFmtId="168" fontId="0" fillId="33" borderId="14" xfId="0" applyNumberFormat="1" applyFont="1" applyFill="1" applyBorder="1" applyAlignment="1" applyProtection="1">
      <alignment horizontal="right" vertical="center"/>
      <protection hidden="1"/>
    </xf>
    <xf numFmtId="168" fontId="0" fillId="33" borderId="15" xfId="0" applyNumberFormat="1" applyFont="1" applyFill="1" applyBorder="1" applyAlignment="1" applyProtection="1">
      <alignment horizontal="right" vertical="center"/>
      <protection hidden="1"/>
    </xf>
    <xf numFmtId="169" fontId="0" fillId="33" borderId="23" xfId="0" applyNumberFormat="1" applyFont="1" applyFill="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43">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0</xdr:row>
      <xdr:rowOff>0</xdr:rowOff>
    </xdr:from>
    <xdr:to>
      <xdr:col>16</xdr:col>
      <xdr:colOff>9525</xdr:colOff>
      <xdr:row>5</xdr:row>
      <xdr:rowOff>9525</xdr:rowOff>
    </xdr:to>
    <xdr:pic>
      <xdr:nvPicPr>
        <xdr:cNvPr id="1" name="Image 2" descr="snuipp 974.bmp"/>
        <xdr:cNvPicPr preferRelativeResize="1">
          <a:picLocks noChangeAspect="1"/>
        </xdr:cNvPicPr>
      </xdr:nvPicPr>
      <xdr:blipFill>
        <a:blip r:embed="rId1"/>
        <a:srcRect r="19760"/>
        <a:stretch>
          <a:fillRect/>
        </a:stretch>
      </xdr:blipFill>
      <xdr:spPr>
        <a:xfrm>
          <a:off x="8296275" y="0"/>
          <a:ext cx="8286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685800</xdr:colOff>
      <xdr:row>0</xdr:row>
      <xdr:rowOff>0</xdr:rowOff>
    </xdr:from>
    <xdr:to>
      <xdr:col>15</xdr:col>
      <xdr:colOff>85725</xdr:colOff>
      <xdr:row>5</xdr:row>
      <xdr:rowOff>9525</xdr:rowOff>
    </xdr:to>
    <xdr:pic>
      <xdr:nvPicPr>
        <xdr:cNvPr id="1" name="Image 2" descr="snuipp 974.bmp"/>
        <xdr:cNvPicPr preferRelativeResize="1">
          <a:picLocks noChangeAspect="1"/>
        </xdr:cNvPicPr>
      </xdr:nvPicPr>
      <xdr:blipFill>
        <a:blip r:embed="rId1"/>
        <a:srcRect r="19760"/>
        <a:stretch>
          <a:fillRect/>
        </a:stretch>
      </xdr:blipFill>
      <xdr:spPr>
        <a:xfrm>
          <a:off x="8258175" y="0"/>
          <a:ext cx="82867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638175</xdr:colOff>
      <xdr:row>0</xdr:row>
      <xdr:rowOff>0</xdr:rowOff>
    </xdr:from>
    <xdr:to>
      <xdr:col>15</xdr:col>
      <xdr:colOff>38100</xdr:colOff>
      <xdr:row>5</xdr:row>
      <xdr:rowOff>9525</xdr:rowOff>
    </xdr:to>
    <xdr:pic>
      <xdr:nvPicPr>
        <xdr:cNvPr id="1" name="Image 2" descr="snuipp 974.bmp"/>
        <xdr:cNvPicPr preferRelativeResize="1">
          <a:picLocks noChangeAspect="1"/>
        </xdr:cNvPicPr>
      </xdr:nvPicPr>
      <xdr:blipFill>
        <a:blip r:embed="rId1"/>
        <a:srcRect r="19760"/>
        <a:stretch>
          <a:fillRect/>
        </a:stretch>
      </xdr:blipFill>
      <xdr:spPr>
        <a:xfrm>
          <a:off x="8210550" y="0"/>
          <a:ext cx="828675"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666750</xdr:colOff>
      <xdr:row>0</xdr:row>
      <xdr:rowOff>0</xdr:rowOff>
    </xdr:from>
    <xdr:to>
      <xdr:col>15</xdr:col>
      <xdr:colOff>66675</xdr:colOff>
      <xdr:row>5</xdr:row>
      <xdr:rowOff>9525</xdr:rowOff>
    </xdr:to>
    <xdr:pic>
      <xdr:nvPicPr>
        <xdr:cNvPr id="1" name="Image 2" descr="snuipp 974.bmp"/>
        <xdr:cNvPicPr preferRelativeResize="1">
          <a:picLocks noChangeAspect="1"/>
        </xdr:cNvPicPr>
      </xdr:nvPicPr>
      <xdr:blipFill>
        <a:blip r:embed="rId1"/>
        <a:srcRect r="19760"/>
        <a:stretch>
          <a:fillRect/>
        </a:stretch>
      </xdr:blipFill>
      <xdr:spPr>
        <a:xfrm>
          <a:off x="8239125" y="0"/>
          <a:ext cx="828675"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0</xdr:row>
      <xdr:rowOff>0</xdr:rowOff>
    </xdr:from>
    <xdr:to>
      <xdr:col>15</xdr:col>
      <xdr:colOff>76200</xdr:colOff>
      <xdr:row>5</xdr:row>
      <xdr:rowOff>9525</xdr:rowOff>
    </xdr:to>
    <xdr:pic>
      <xdr:nvPicPr>
        <xdr:cNvPr id="1" name="Image 2" descr="snuipp 974.bmp"/>
        <xdr:cNvPicPr preferRelativeResize="1">
          <a:picLocks noChangeAspect="1"/>
        </xdr:cNvPicPr>
      </xdr:nvPicPr>
      <xdr:blipFill>
        <a:blip r:embed="rId1"/>
        <a:srcRect r="19760"/>
        <a:stretch>
          <a:fillRect/>
        </a:stretch>
      </xdr:blipFill>
      <xdr:spPr>
        <a:xfrm>
          <a:off x="8248650" y="0"/>
          <a:ext cx="8286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nu47@snuipp.fr" TargetMode="External" /><Relationship Id="rId2" Type="http://schemas.openxmlformats.org/officeDocument/2006/relationships/hyperlink" Target="mailto:snu974@snuipp.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nu974@snuipp.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nu974@snuipp.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nu974@snuipp.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nu974@snuipp.fr"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T27"/>
  <sheetViews>
    <sheetView showGridLines="0" zoomScalePageLayoutView="0" workbookViewId="0" topLeftCell="B1">
      <selection activeCell="K14" sqref="K14:L14"/>
    </sheetView>
  </sheetViews>
  <sheetFormatPr defaultColWidth="11.421875" defaultRowHeight="12.75" customHeight="1"/>
  <cols>
    <col min="1" max="1" width="5.57421875" style="34" customWidth="1"/>
    <col min="2" max="3" width="10.7109375" style="34" customWidth="1"/>
    <col min="4" max="4" width="5.57421875" style="34" customWidth="1"/>
    <col min="5" max="6" width="10.7109375" style="34" customWidth="1"/>
    <col min="7" max="7" width="5.57421875" style="34" customWidth="1"/>
    <col min="8" max="9" width="10.7109375" style="34" customWidth="1"/>
    <col min="10" max="10" width="5.57421875" style="34" customWidth="1"/>
    <col min="11" max="12" width="10.7109375" style="34" customWidth="1"/>
    <col min="13" max="13" width="5.57421875" style="34" customWidth="1"/>
    <col min="14" max="15" width="10.7109375" style="34" customWidth="1"/>
    <col min="16" max="16" width="1.7109375" style="34" customWidth="1"/>
    <col min="17" max="17" width="10.7109375" style="34" customWidth="1"/>
    <col min="18" max="18" width="0" style="34" hidden="1" customWidth="1"/>
    <col min="19" max="19" width="9.00390625" style="34" customWidth="1"/>
    <col min="20" max="16384" width="11.421875" style="34" customWidth="1"/>
  </cols>
  <sheetData>
    <row r="1" spans="1:19" ht="15" customHeight="1">
      <c r="A1" s="68" t="s">
        <v>0</v>
      </c>
      <c r="B1" s="68"/>
      <c r="C1" s="68"/>
      <c r="D1" s="69"/>
      <c r="E1" s="69"/>
      <c r="F1" s="69"/>
      <c r="G1" s="69"/>
      <c r="H1" s="69"/>
      <c r="I1" s="69"/>
      <c r="J1" s="69"/>
      <c r="K1" s="69"/>
      <c r="L1" s="73" t="s">
        <v>28</v>
      </c>
      <c r="M1" s="74"/>
      <c r="N1" s="74"/>
      <c r="Q1" s="70"/>
      <c r="R1" s="70"/>
      <c r="S1" s="70"/>
    </row>
    <row r="2" spans="1:19" ht="15" customHeight="1">
      <c r="A2" s="71" t="s">
        <v>1</v>
      </c>
      <c r="B2" s="71"/>
      <c r="C2" s="71"/>
      <c r="D2" s="69"/>
      <c r="E2" s="69"/>
      <c r="F2" s="69"/>
      <c r="G2" s="69"/>
      <c r="H2" s="69"/>
      <c r="I2" s="69"/>
      <c r="J2" s="69"/>
      <c r="K2" s="69"/>
      <c r="L2" s="74"/>
      <c r="M2" s="74"/>
      <c r="N2" s="74"/>
      <c r="Q2" s="70"/>
      <c r="R2" s="70"/>
      <c r="S2" s="70"/>
    </row>
    <row r="3" spans="1:19" ht="15" customHeight="1">
      <c r="A3" s="71" t="s">
        <v>2</v>
      </c>
      <c r="B3" s="71"/>
      <c r="C3" s="71"/>
      <c r="D3" s="69"/>
      <c r="E3" s="69"/>
      <c r="F3" s="69"/>
      <c r="G3" s="69"/>
      <c r="H3" s="69"/>
      <c r="I3" s="69"/>
      <c r="J3" s="69"/>
      <c r="K3" s="69"/>
      <c r="L3" s="74"/>
      <c r="M3" s="74"/>
      <c r="N3" s="74"/>
      <c r="Q3" s="70"/>
      <c r="R3" s="70"/>
      <c r="S3" s="70"/>
    </row>
    <row r="4" spans="1:19" ht="15" customHeight="1">
      <c r="A4" s="72" t="s">
        <v>3</v>
      </c>
      <c r="B4" s="72"/>
      <c r="C4" s="72"/>
      <c r="D4" s="69"/>
      <c r="E4" s="69"/>
      <c r="F4" s="69"/>
      <c r="G4" s="69"/>
      <c r="H4" s="69"/>
      <c r="I4" s="69"/>
      <c r="J4" s="69"/>
      <c r="K4" s="69"/>
      <c r="L4" s="74"/>
      <c r="M4" s="74"/>
      <c r="N4" s="74"/>
      <c r="Q4" s="70"/>
      <c r="R4" s="70"/>
      <c r="S4" s="70"/>
    </row>
    <row r="5" spans="1:19" ht="12.75" customHeight="1">
      <c r="A5" s="35"/>
      <c r="B5" s="35"/>
      <c r="C5" s="35"/>
      <c r="D5" s="36"/>
      <c r="E5" s="36"/>
      <c r="F5" s="36"/>
      <c r="G5" s="36"/>
      <c r="H5" s="36"/>
      <c r="I5" s="36"/>
      <c r="J5" s="36"/>
      <c r="K5" s="36"/>
      <c r="L5" s="74"/>
      <c r="M5" s="74"/>
      <c r="N5" s="74"/>
      <c r="Q5" s="70"/>
      <c r="R5" s="70"/>
      <c r="S5" s="70"/>
    </row>
    <row r="6" spans="1:19" ht="21" customHeight="1">
      <c r="A6" s="75" t="s">
        <v>4</v>
      </c>
      <c r="B6" s="75"/>
      <c r="C6" s="75"/>
      <c r="D6" s="75"/>
      <c r="E6" s="75"/>
      <c r="F6" s="75"/>
      <c r="G6" s="75"/>
      <c r="H6" s="75"/>
      <c r="I6" s="75"/>
      <c r="J6" s="75"/>
      <c r="K6" s="75"/>
      <c r="L6" s="75"/>
      <c r="M6" s="75"/>
      <c r="N6" s="75"/>
      <c r="O6" s="37"/>
      <c r="P6" s="37"/>
      <c r="Q6" s="65" t="s">
        <v>27</v>
      </c>
      <c r="R6" s="39">
        <v>1</v>
      </c>
      <c r="S6" s="38"/>
    </row>
    <row r="7" spans="1:19" s="42" customFormat="1" ht="52.5" customHeight="1">
      <c r="A7" s="76" t="s">
        <v>5</v>
      </c>
      <c r="B7" s="76"/>
      <c r="C7" s="76"/>
      <c r="D7" s="76" t="s">
        <v>6</v>
      </c>
      <c r="E7" s="76"/>
      <c r="F7" s="76"/>
      <c r="G7" s="76" t="s">
        <v>7</v>
      </c>
      <c r="H7" s="76"/>
      <c r="I7" s="76"/>
      <c r="J7" s="76" t="s">
        <v>8</v>
      </c>
      <c r="K7" s="76"/>
      <c r="L7" s="76"/>
      <c r="M7" s="76" t="s">
        <v>23</v>
      </c>
      <c r="N7" s="76"/>
      <c r="O7" s="76"/>
      <c r="P7" s="40"/>
      <c r="Q7" s="41" t="s">
        <v>9</v>
      </c>
      <c r="R7" s="41"/>
      <c r="S7" s="41" t="s">
        <v>10</v>
      </c>
    </row>
    <row r="8" spans="1:20" ht="12.75" customHeight="1">
      <c r="A8" s="77">
        <v>41869</v>
      </c>
      <c r="B8" s="78" t="s">
        <v>11</v>
      </c>
      <c r="C8" s="78"/>
      <c r="D8" s="77">
        <v>41870</v>
      </c>
      <c r="E8" s="78" t="s">
        <v>11</v>
      </c>
      <c r="F8" s="78"/>
      <c r="G8" s="80">
        <v>41872</v>
      </c>
      <c r="H8" s="82" t="s">
        <v>11</v>
      </c>
      <c r="I8" s="83"/>
      <c r="J8" s="77">
        <f>G8+1</f>
        <v>41873</v>
      </c>
      <c r="K8" s="78" t="s">
        <v>11</v>
      </c>
      <c r="L8" s="78"/>
      <c r="M8" s="77">
        <f>J8+1</f>
        <v>41874</v>
      </c>
      <c r="N8" s="78" t="s">
        <v>11</v>
      </c>
      <c r="O8" s="78"/>
      <c r="P8" s="43"/>
      <c r="Q8" s="84">
        <f>(IF(ISNUMBER(H9),H9,0)+IF(ISNUMBER(E9),E9,0)+IF(ISNUMBER(J9),J9,0)+IF(ISNUMBER(#REF!),#REF!,0)+IF(ISNUMBER(#REF!),#REF!,0)+IF(ISNUMBER(N9),N9,0))</f>
        <v>0</v>
      </c>
      <c r="R8" s="48"/>
      <c r="S8" s="85">
        <f>IF(R9=0,0,IF(R9&gt;0,"+ "&amp;TEXT(R9,"[hh]:mm"),"- "&amp;TEXT(ABS(R9),"[hh]:mm")))</f>
        <v>0</v>
      </c>
      <c r="T8" s="50"/>
    </row>
    <row r="9" spans="1:20" ht="12.75" customHeight="1">
      <c r="A9" s="77"/>
      <c r="B9" s="79" t="s">
        <v>24</v>
      </c>
      <c r="C9" s="79"/>
      <c r="D9" s="77"/>
      <c r="E9" s="79" t="s">
        <v>24</v>
      </c>
      <c r="F9" s="79"/>
      <c r="G9" s="81"/>
      <c r="H9" s="79" t="s">
        <v>12</v>
      </c>
      <c r="I9" s="79"/>
      <c r="J9" s="77"/>
      <c r="K9" s="46"/>
      <c r="L9" s="47"/>
      <c r="M9" s="77"/>
      <c r="N9" s="86"/>
      <c r="O9" s="86"/>
      <c r="P9" s="44"/>
      <c r="Q9" s="84"/>
      <c r="R9" s="51">
        <f>IF(Q8&gt;0,Q8-R$6+6/24,0)</f>
        <v>0</v>
      </c>
      <c r="S9" s="85"/>
      <c r="T9" s="52"/>
    </row>
    <row r="10" spans="1:20" ht="12.75" customHeight="1">
      <c r="A10" s="77">
        <f>M8+2</f>
        <v>41876</v>
      </c>
      <c r="B10" s="78" t="s">
        <v>11</v>
      </c>
      <c r="C10" s="78"/>
      <c r="D10" s="77">
        <f>A10+1</f>
        <v>41877</v>
      </c>
      <c r="E10" s="78" t="s">
        <v>11</v>
      </c>
      <c r="F10" s="78"/>
      <c r="G10" s="80">
        <f>D10+2</f>
        <v>41879</v>
      </c>
      <c r="H10" s="82" t="s">
        <v>11</v>
      </c>
      <c r="I10" s="83"/>
      <c r="J10" s="77">
        <f>G10+1</f>
        <v>41880</v>
      </c>
      <c r="K10" s="78" t="s">
        <v>11</v>
      </c>
      <c r="L10" s="78"/>
      <c r="M10" s="77">
        <f>J10+1</f>
        <v>41881</v>
      </c>
      <c r="N10" s="78" t="s">
        <v>11</v>
      </c>
      <c r="O10" s="78"/>
      <c r="P10" s="43"/>
      <c r="Q10" s="84">
        <f>(IF(ISNUMBER(B11),B11,0)+IF(ISNUMBER(E11),E11,0)+IF(ISNUMBER(J11),J11,0)+IF(ISNUMBER(H11),H11,0)+IF(ISNUMBER(K11),K11,0)+IF(ISNUMBER(N11),N11,0))</f>
        <v>0</v>
      </c>
      <c r="R10" s="53"/>
      <c r="S10" s="85">
        <f>IF(R11=0,0,IF(R11&gt;0,"+ "&amp;TEXT(R11,"[hh]:mm"),"- "&amp;TEXT(ABS(R11),"[hh]:mm")))</f>
        <v>0</v>
      </c>
      <c r="T10" s="50"/>
    </row>
    <row r="11" spans="1:20" ht="12.75" customHeight="1">
      <c r="A11" s="77"/>
      <c r="B11" s="86"/>
      <c r="C11" s="86"/>
      <c r="D11" s="77"/>
      <c r="E11" s="86"/>
      <c r="F11" s="86"/>
      <c r="G11" s="81"/>
      <c r="H11" s="87"/>
      <c r="I11" s="88"/>
      <c r="J11" s="77"/>
      <c r="K11" s="86"/>
      <c r="L11" s="86"/>
      <c r="M11" s="77"/>
      <c r="N11" s="86"/>
      <c r="O11" s="86"/>
      <c r="P11" s="44"/>
      <c r="Q11" s="84"/>
      <c r="R11" s="51">
        <f>IF(Q10&gt;0,Q10-R$6,0)</f>
        <v>0</v>
      </c>
      <c r="S11" s="85"/>
      <c r="T11" s="50"/>
    </row>
    <row r="12" spans="1:20" ht="12.75" customHeight="1">
      <c r="A12" s="77">
        <f>M10+2</f>
        <v>41883</v>
      </c>
      <c r="B12" s="89"/>
      <c r="C12" s="78"/>
      <c r="D12" s="77">
        <f>A12+1</f>
        <v>41884</v>
      </c>
      <c r="E12" s="78" t="s">
        <v>11</v>
      </c>
      <c r="F12" s="78"/>
      <c r="G12" s="80">
        <f>D12+2</f>
        <v>41886</v>
      </c>
      <c r="H12" s="82" t="s">
        <v>11</v>
      </c>
      <c r="I12" s="83"/>
      <c r="J12" s="77">
        <f>G12+1</f>
        <v>41887</v>
      </c>
      <c r="K12" s="78" t="s">
        <v>11</v>
      </c>
      <c r="L12" s="78"/>
      <c r="M12" s="77">
        <f>J12+1</f>
        <v>41888</v>
      </c>
      <c r="N12" s="78" t="s">
        <v>11</v>
      </c>
      <c r="O12" s="78"/>
      <c r="P12" s="43"/>
      <c r="Q12" s="84">
        <f>(IF(ISNUMBER(B13),B13,0)+IF(ISNUMBER(E13),E13,0)+IF(ISNUMBER(J13),J13,0)+IF(ISNUMBER(H13),H13,0)+IF(ISNUMBER(K13),K13,0)+IF(ISNUMBER(N13),N13,0))</f>
        <v>0.25</v>
      </c>
      <c r="R12" s="53"/>
      <c r="S12" s="85" t="str">
        <f>IF(R13=0,0,IF(R13&gt;0,"+ "&amp;TEXT(R13,"[hh]:mm"),"- "&amp;TEXT(ABS(R13),"[hh]:mm")))</f>
        <v>- 18:00</v>
      </c>
      <c r="T12" s="50"/>
    </row>
    <row r="13" spans="1:20" ht="12.75" customHeight="1">
      <c r="A13" s="77"/>
      <c r="B13" s="86"/>
      <c r="C13" s="86"/>
      <c r="D13" s="77"/>
      <c r="E13" s="86"/>
      <c r="F13" s="86"/>
      <c r="G13" s="81"/>
      <c r="H13" s="87"/>
      <c r="I13" s="88"/>
      <c r="J13" s="77"/>
      <c r="K13" s="86">
        <v>0.25</v>
      </c>
      <c r="L13" s="86"/>
      <c r="M13" s="77"/>
      <c r="N13" s="86"/>
      <c r="O13" s="86"/>
      <c r="P13" s="44"/>
      <c r="Q13" s="84"/>
      <c r="R13" s="51">
        <f>IF(Q12&gt;0,Q12-R$6,0)</f>
        <v>-0.75</v>
      </c>
      <c r="S13" s="85"/>
      <c r="T13" s="50"/>
    </row>
    <row r="14" spans="1:20" ht="12.75" customHeight="1">
      <c r="A14" s="77">
        <f>M12+2</f>
        <v>41890</v>
      </c>
      <c r="B14" s="78" t="s">
        <v>11</v>
      </c>
      <c r="C14" s="78"/>
      <c r="D14" s="77">
        <f>A14+1</f>
        <v>41891</v>
      </c>
      <c r="E14" s="78" t="s">
        <v>11</v>
      </c>
      <c r="F14" s="78"/>
      <c r="G14" s="80">
        <f>D14+2</f>
        <v>41893</v>
      </c>
      <c r="H14" s="82" t="s">
        <v>11</v>
      </c>
      <c r="I14" s="83"/>
      <c r="J14" s="77">
        <f>G14+1</f>
        <v>41894</v>
      </c>
      <c r="K14" s="78" t="s">
        <v>11</v>
      </c>
      <c r="L14" s="78"/>
      <c r="M14" s="77">
        <f>J14+1</f>
        <v>41895</v>
      </c>
      <c r="N14" s="78" t="s">
        <v>11</v>
      </c>
      <c r="O14" s="78"/>
      <c r="P14" s="43"/>
      <c r="Q14" s="84">
        <f>(IF(ISNUMBER(B15),B15,0)+IF(ISNUMBER(E15),E15,0)+IF(ISNUMBER(J15),J15,0)+IF(ISNUMBER(H15),H15,0)+IF(ISNUMBER(K15),K15,0)+IF(ISNUMBER(N15),N15,0))</f>
        <v>0</v>
      </c>
      <c r="R14" s="53"/>
      <c r="S14" s="85">
        <f>IF(R15=0,0,IF(R15&gt;0,"+ "&amp;TEXT(R15,"[hh]:mm"),"- "&amp;TEXT(ABS(R15),"[hh]:mm")))</f>
        <v>0</v>
      </c>
      <c r="T14" s="50"/>
    </row>
    <row r="15" spans="1:20" ht="12.75" customHeight="1">
      <c r="A15" s="77"/>
      <c r="B15" s="87"/>
      <c r="C15" s="88"/>
      <c r="D15" s="77"/>
      <c r="E15" s="86"/>
      <c r="F15" s="86"/>
      <c r="G15" s="81"/>
      <c r="H15" s="87"/>
      <c r="I15" s="88"/>
      <c r="J15" s="77"/>
      <c r="K15" s="87"/>
      <c r="L15" s="88"/>
      <c r="M15" s="77"/>
      <c r="N15" s="86"/>
      <c r="O15" s="86"/>
      <c r="P15" s="44"/>
      <c r="Q15" s="84"/>
      <c r="R15" s="51">
        <f>IF(Q14&gt;0,Q14-R$6,0)</f>
        <v>0</v>
      </c>
      <c r="S15" s="85"/>
      <c r="T15" s="50"/>
    </row>
    <row r="16" spans="1:20" ht="12.75" customHeight="1">
      <c r="A16" s="77">
        <f>M14+2</f>
        <v>41897</v>
      </c>
      <c r="B16" s="78" t="s">
        <v>11</v>
      </c>
      <c r="C16" s="78"/>
      <c r="D16" s="77">
        <f>A16+1</f>
        <v>41898</v>
      </c>
      <c r="E16" s="78" t="s">
        <v>11</v>
      </c>
      <c r="F16" s="78"/>
      <c r="G16" s="80">
        <f>D16+2</f>
        <v>41900</v>
      </c>
      <c r="H16" s="82" t="s">
        <v>11</v>
      </c>
      <c r="I16" s="83"/>
      <c r="J16" s="77">
        <f>G16+1</f>
        <v>41901</v>
      </c>
      <c r="K16" s="78" t="s">
        <v>11</v>
      </c>
      <c r="L16" s="78"/>
      <c r="M16" s="77">
        <f>J16+1</f>
        <v>41902</v>
      </c>
      <c r="N16" s="78" t="s">
        <v>11</v>
      </c>
      <c r="O16" s="78"/>
      <c r="P16" s="43"/>
      <c r="Q16" s="84">
        <f>(IF(ISNUMBER(B17),B17,0)+IF(ISNUMBER(E17),E17,0)+IF(ISNUMBER(J17),J17,0)+IF(ISNUMBER(H17),H17,0)+IF(ISNUMBER(K17),K17,0)+IF(ISNUMBER(N17),N17,0))</f>
        <v>0</v>
      </c>
      <c r="R16" s="53"/>
      <c r="S16" s="85">
        <f>IF(R17=0,0,IF(R17&gt;0,"+ "&amp;TEXT(R17,"[hh]:mm"),"- "&amp;TEXT(ABS(R17),"[hh]:mm")))</f>
        <v>0</v>
      </c>
      <c r="T16" s="50"/>
    </row>
    <row r="17" spans="1:20" ht="12.75" customHeight="1">
      <c r="A17" s="77"/>
      <c r="B17" s="86"/>
      <c r="C17" s="86"/>
      <c r="D17" s="77"/>
      <c r="E17" s="86"/>
      <c r="F17" s="86"/>
      <c r="G17" s="81"/>
      <c r="H17" s="87"/>
      <c r="I17" s="88"/>
      <c r="J17" s="77"/>
      <c r="K17" s="87"/>
      <c r="L17" s="88"/>
      <c r="M17" s="77"/>
      <c r="N17" s="86"/>
      <c r="O17" s="86"/>
      <c r="P17" s="44"/>
      <c r="Q17" s="84"/>
      <c r="R17" s="51">
        <f>IF(Q16&gt;0,Q16-R$6,0)</f>
        <v>0</v>
      </c>
      <c r="S17" s="85"/>
      <c r="T17" s="50"/>
    </row>
    <row r="18" spans="1:20" ht="12.75" customHeight="1">
      <c r="A18" s="77">
        <f>M16+2</f>
        <v>41904</v>
      </c>
      <c r="B18" s="78" t="s">
        <v>11</v>
      </c>
      <c r="C18" s="78"/>
      <c r="D18" s="77">
        <f>A18+1</f>
        <v>41905</v>
      </c>
      <c r="E18" s="78" t="s">
        <v>11</v>
      </c>
      <c r="F18" s="78"/>
      <c r="G18" s="80">
        <f>D18+2</f>
        <v>41907</v>
      </c>
      <c r="H18" s="82" t="s">
        <v>11</v>
      </c>
      <c r="I18" s="83"/>
      <c r="J18" s="77">
        <f>G18+1</f>
        <v>41908</v>
      </c>
      <c r="K18" s="78" t="s">
        <v>11</v>
      </c>
      <c r="L18" s="78"/>
      <c r="M18" s="77">
        <f>J18+1</f>
        <v>41909</v>
      </c>
      <c r="N18" s="78" t="s">
        <v>11</v>
      </c>
      <c r="O18" s="78"/>
      <c r="P18" s="43"/>
      <c r="Q18" s="84">
        <f>(IF(ISNUMBER(B19),B19,0)+IF(ISNUMBER(E19),E19,0)+IF(ISNUMBER(J19),J19,0)+IF(ISNUMBER(H19),H19,0)+IF(ISNUMBER(K19),K19,0)+IF(ISNUMBER(N19),N19,0))</f>
        <v>0</v>
      </c>
      <c r="R18" s="53"/>
      <c r="S18" s="85">
        <f>IF(R19=0,0,IF(R19&gt;0,"+ "&amp;TEXT(R19,"[hh]:mm"),"- "&amp;TEXT(ABS(R19),"[hh]:mm")))</f>
        <v>0</v>
      </c>
      <c r="T18" s="50"/>
    </row>
    <row r="19" spans="1:20" ht="12.75" customHeight="1">
      <c r="A19" s="77"/>
      <c r="B19" s="86"/>
      <c r="C19" s="86"/>
      <c r="D19" s="77"/>
      <c r="E19" s="86"/>
      <c r="F19" s="86"/>
      <c r="G19" s="81"/>
      <c r="H19" s="87"/>
      <c r="I19" s="88"/>
      <c r="J19" s="77"/>
      <c r="K19" s="86"/>
      <c r="L19" s="86"/>
      <c r="M19" s="77"/>
      <c r="N19" s="86"/>
      <c r="O19" s="86"/>
      <c r="P19" s="44"/>
      <c r="Q19" s="84"/>
      <c r="R19" s="51">
        <f>IF(Q18&gt;0,Q18-R$6,0)</f>
        <v>0</v>
      </c>
      <c r="S19" s="85"/>
      <c r="T19" s="50"/>
    </row>
    <row r="20" spans="1:20" ht="12.75" customHeight="1">
      <c r="A20" s="77">
        <f>M18+2</f>
        <v>41911</v>
      </c>
      <c r="B20" s="78" t="s">
        <v>11</v>
      </c>
      <c r="C20" s="78"/>
      <c r="D20" s="77">
        <f>A20+1</f>
        <v>41912</v>
      </c>
      <c r="E20" s="78" t="s">
        <v>11</v>
      </c>
      <c r="F20" s="78"/>
      <c r="G20" s="80">
        <f>D20+2</f>
        <v>41914</v>
      </c>
      <c r="H20" s="82" t="s">
        <v>11</v>
      </c>
      <c r="I20" s="83"/>
      <c r="J20" s="77">
        <f>G20+1</f>
        <v>41915</v>
      </c>
      <c r="K20" s="78" t="s">
        <v>11</v>
      </c>
      <c r="L20" s="78"/>
      <c r="M20" s="77">
        <f>J20+1</f>
        <v>41916</v>
      </c>
      <c r="N20" s="78" t="s">
        <v>11</v>
      </c>
      <c r="O20" s="78"/>
      <c r="P20" s="43"/>
      <c r="Q20" s="84">
        <f>(IF(ISNUMBER(B21),B21,0)+IF(ISNUMBER(E21),E21,0)+IF(ISNUMBER(J21),J21,0)+IF(ISNUMBER(H21),H21,0)+IF(ISNUMBER(K21),K21,0)+IF(ISNUMBER(N21),N21,0))</f>
        <v>0</v>
      </c>
      <c r="R20" s="53"/>
      <c r="S20" s="85">
        <f>IF(R21=0,0,IF(R21&gt;0,"+ "&amp;TEXT(R21,"[hh]:mm"),"- "&amp;TEXT(ABS(R21),"[hh]:mm")))</f>
        <v>0</v>
      </c>
      <c r="T20" s="50"/>
    </row>
    <row r="21" spans="1:20" ht="12.75" customHeight="1">
      <c r="A21" s="77"/>
      <c r="B21" s="86"/>
      <c r="C21" s="86"/>
      <c r="D21" s="77"/>
      <c r="E21" s="86"/>
      <c r="F21" s="86"/>
      <c r="G21" s="81"/>
      <c r="H21" s="87"/>
      <c r="I21" s="88"/>
      <c r="J21" s="77"/>
      <c r="K21" s="86"/>
      <c r="L21" s="86"/>
      <c r="M21" s="77"/>
      <c r="N21" s="86"/>
      <c r="O21" s="86"/>
      <c r="P21" s="44"/>
      <c r="Q21" s="84"/>
      <c r="R21" s="51">
        <f>IF(Q20&gt;0,Q20-R$6,0)</f>
        <v>0</v>
      </c>
      <c r="S21" s="85"/>
      <c r="T21" s="50"/>
    </row>
    <row r="22" spans="1:20" ht="12.75" customHeight="1">
      <c r="A22" s="77">
        <f>M20+2</f>
        <v>41918</v>
      </c>
      <c r="B22" s="78" t="s">
        <v>11</v>
      </c>
      <c r="C22" s="78"/>
      <c r="D22" s="77">
        <f>A22+1</f>
        <v>41919</v>
      </c>
      <c r="E22" s="78" t="s">
        <v>11</v>
      </c>
      <c r="F22" s="78"/>
      <c r="G22" s="80">
        <f>D22+2</f>
        <v>41921</v>
      </c>
      <c r="H22" s="82" t="s">
        <v>11</v>
      </c>
      <c r="I22" s="83"/>
      <c r="J22" s="77">
        <f>G22+1</f>
        <v>41922</v>
      </c>
      <c r="K22" s="78" t="s">
        <v>11</v>
      </c>
      <c r="L22" s="78"/>
      <c r="M22" s="77">
        <f>J22+1</f>
        <v>41923</v>
      </c>
      <c r="N22" s="89" t="s">
        <v>11</v>
      </c>
      <c r="O22" s="78"/>
      <c r="P22" s="43"/>
      <c r="Q22" s="84">
        <f>(IF(ISNUMBER(B23),B23,0)+IF(ISNUMBER(E23),E23,0)+IF(ISNUMBER(J23),J23,0)+IF(ISNUMBER(H23),H23,0)+IF(ISNUMBER(K23),K23,0)+IF(ISNUMBER(N23),N23,0))</f>
        <v>0</v>
      </c>
      <c r="R22" s="53"/>
      <c r="S22" s="85">
        <f>IF(R23=0,0,IF(R23&gt;0,"+ "&amp;TEXT(R23,"[hh]:mm"),"- "&amp;TEXT(ABS(R23),"[hh]:mm")))</f>
        <v>0</v>
      </c>
      <c r="T22" s="50"/>
    </row>
    <row r="23" spans="1:20" ht="12.75" customHeight="1">
      <c r="A23" s="77"/>
      <c r="B23" s="86"/>
      <c r="C23" s="86"/>
      <c r="D23" s="77"/>
      <c r="E23" s="86"/>
      <c r="F23" s="86"/>
      <c r="G23" s="81"/>
      <c r="H23" s="87"/>
      <c r="I23" s="88"/>
      <c r="J23" s="77"/>
      <c r="K23" s="86"/>
      <c r="L23" s="86"/>
      <c r="M23" s="77"/>
      <c r="N23" s="86"/>
      <c r="O23" s="86"/>
      <c r="P23" s="44"/>
      <c r="Q23" s="84"/>
      <c r="R23" s="51">
        <f>IF(Q22&gt;0,Q22-R$6,0)</f>
        <v>0</v>
      </c>
      <c r="S23" s="85"/>
      <c r="T23" s="50"/>
    </row>
    <row r="24" spans="1:20" ht="12.75" customHeight="1">
      <c r="A24" s="77">
        <f>M22+2</f>
        <v>41925</v>
      </c>
      <c r="B24" s="78" t="s">
        <v>11</v>
      </c>
      <c r="C24" s="78"/>
      <c r="D24" s="77">
        <f>A24+1</f>
        <v>41926</v>
      </c>
      <c r="E24" s="78" t="s">
        <v>11</v>
      </c>
      <c r="F24" s="78"/>
      <c r="G24" s="80">
        <f>D24+2</f>
        <v>41928</v>
      </c>
      <c r="H24" s="82" t="s">
        <v>11</v>
      </c>
      <c r="I24" s="83"/>
      <c r="J24" s="77">
        <f>G24+1</f>
        <v>41929</v>
      </c>
      <c r="K24" s="78" t="s">
        <v>11</v>
      </c>
      <c r="L24" s="78"/>
      <c r="M24" s="77">
        <f>J24+1</f>
        <v>41930</v>
      </c>
      <c r="N24" s="78" t="s">
        <v>11</v>
      </c>
      <c r="O24" s="78"/>
      <c r="P24" s="43"/>
      <c r="Q24" s="84">
        <f>(IF(ISNUMBER(B25),B25,0)+IF(ISNUMBER(E25),E25,0)+IF(ISNUMBER(J25),J25,0)+IF(ISNUMBER(H25),H25,0)+IF(ISNUMBER(K25),K25,0)+IF(ISNUMBER(N25),N25,0))</f>
        <v>0</v>
      </c>
      <c r="R24" s="53"/>
      <c r="S24" s="85">
        <f>IF(R25=0,0,IF(R25&gt;0,"+ "&amp;TEXT(R25,"[hh]:mm"),"- "&amp;TEXT(ABS(R25),"[hh]:mm")))</f>
        <v>0</v>
      </c>
      <c r="T24" s="50"/>
    </row>
    <row r="25" spans="1:20" ht="12.75" customHeight="1">
      <c r="A25" s="77"/>
      <c r="B25" s="86"/>
      <c r="C25" s="86"/>
      <c r="D25" s="77"/>
      <c r="E25" s="86"/>
      <c r="F25" s="86"/>
      <c r="G25" s="81"/>
      <c r="H25" s="87"/>
      <c r="I25" s="88"/>
      <c r="J25" s="77"/>
      <c r="K25" s="86"/>
      <c r="L25" s="86"/>
      <c r="M25" s="77"/>
      <c r="N25" s="86"/>
      <c r="O25" s="86"/>
      <c r="P25" s="44"/>
      <c r="Q25" s="84"/>
      <c r="R25" s="51">
        <f>IF(Q24&gt;0,Q24-R$6,0)</f>
        <v>0</v>
      </c>
      <c r="S25" s="85"/>
      <c r="T25" s="50"/>
    </row>
    <row r="26" spans="17:20" ht="12.75" customHeight="1">
      <c r="Q26" s="50"/>
      <c r="R26" s="50"/>
      <c r="S26" s="50"/>
      <c r="T26" s="50"/>
    </row>
    <row r="27" spans="1:20" ht="39" customHeight="1">
      <c r="A27" s="90" t="s">
        <v>13</v>
      </c>
      <c r="B27" s="90"/>
      <c r="C27" s="90"/>
      <c r="D27" s="90"/>
      <c r="E27" s="90"/>
      <c r="F27" s="90"/>
      <c r="G27" s="90"/>
      <c r="H27" s="90"/>
      <c r="I27" s="90"/>
      <c r="J27" s="90"/>
      <c r="K27" s="90"/>
      <c r="L27" s="90"/>
      <c r="M27" s="90"/>
      <c r="N27" s="90"/>
      <c r="O27" s="45"/>
      <c r="P27" s="45"/>
      <c r="Q27" s="54" t="s">
        <v>14</v>
      </c>
      <c r="R27" s="55">
        <f>IF(ISNUMBER(R9),R9,0)+IF(ISNUMBER(R11),R11,0)+IF(ISNUMBER(R13),R13,0)+IF(ISNUMBER(R15),R15,0)+IF(ISNUMBER(R17),R17,0)+IF(ISNUMBER(R19),R19,0)+IF(ISNUMBER(R21),R21,0)</f>
        <v>-0.75</v>
      </c>
      <c r="S27" s="49" t="str">
        <f>IF(R27=0,0,IF(R27&gt;0,"+ "&amp;TEXT(R27,"[hh]:mm"),"-"&amp;TEXT(ABS(R27),"[hh]:mm")))</f>
        <v>-18:00</v>
      </c>
      <c r="T27" s="50"/>
    </row>
  </sheetData>
  <sheetProtection password="92F6" sheet="1" objects="1" scenarios="1" selectLockedCells="1"/>
  <protectedRanges>
    <protectedRange password="C6C6" sqref="B8:O25" name="Plage1"/>
  </protectedRanges>
  <mergeCells count="169">
    <mergeCell ref="N23:O23"/>
    <mergeCell ref="M22:M23"/>
    <mergeCell ref="H24:I24"/>
    <mergeCell ref="H25:I25"/>
    <mergeCell ref="K24:L24"/>
    <mergeCell ref="A24:A25"/>
    <mergeCell ref="D24:D25"/>
    <mergeCell ref="G24:G25"/>
    <mergeCell ref="J24:J25"/>
    <mergeCell ref="K22:L22"/>
    <mergeCell ref="K23:L23"/>
    <mergeCell ref="A22:A23"/>
    <mergeCell ref="B25:C25"/>
    <mergeCell ref="E24:F24"/>
    <mergeCell ref="E25:F25"/>
    <mergeCell ref="H20:I20"/>
    <mergeCell ref="G20:G21"/>
    <mergeCell ref="K25:L25"/>
    <mergeCell ref="H21:I21"/>
    <mergeCell ref="Q22:Q23"/>
    <mergeCell ref="J20:J21"/>
    <mergeCell ref="K20:L20"/>
    <mergeCell ref="K21:L21"/>
    <mergeCell ref="Q24:Q25"/>
    <mergeCell ref="S24:S25"/>
    <mergeCell ref="N24:O24"/>
    <mergeCell ref="N25:O25"/>
    <mergeCell ref="M24:M25"/>
    <mergeCell ref="N22:O22"/>
    <mergeCell ref="S22:S23"/>
    <mergeCell ref="B22:C22"/>
    <mergeCell ref="B23:C23"/>
    <mergeCell ref="E22:F22"/>
    <mergeCell ref="E23:F23"/>
    <mergeCell ref="H22:I22"/>
    <mergeCell ref="H23:I23"/>
    <mergeCell ref="D22:D23"/>
    <mergeCell ref="G22:G23"/>
    <mergeCell ref="J22:J23"/>
    <mergeCell ref="A27:N27"/>
    <mergeCell ref="M20:M21"/>
    <mergeCell ref="N20:O20"/>
    <mergeCell ref="A20:A21"/>
    <mergeCell ref="B20:C20"/>
    <mergeCell ref="D20:D21"/>
    <mergeCell ref="E20:F20"/>
    <mergeCell ref="B21:C21"/>
    <mergeCell ref="E21:F21"/>
    <mergeCell ref="B24:C24"/>
    <mergeCell ref="M18:M19"/>
    <mergeCell ref="N18:O18"/>
    <mergeCell ref="Q18:Q19"/>
    <mergeCell ref="S18:S19"/>
    <mergeCell ref="N19:O19"/>
    <mergeCell ref="S20:S21"/>
    <mergeCell ref="N21:O21"/>
    <mergeCell ref="Q20:Q21"/>
    <mergeCell ref="E19:F19"/>
    <mergeCell ref="G18:G19"/>
    <mergeCell ref="H18:I18"/>
    <mergeCell ref="J18:J19"/>
    <mergeCell ref="K18:L18"/>
    <mergeCell ref="H19:I19"/>
    <mergeCell ref="K19:L19"/>
    <mergeCell ref="M16:M17"/>
    <mergeCell ref="N16:O16"/>
    <mergeCell ref="Q16:Q17"/>
    <mergeCell ref="S16:S17"/>
    <mergeCell ref="N17:O17"/>
    <mergeCell ref="A18:A19"/>
    <mergeCell ref="B18:C18"/>
    <mergeCell ref="D18:D19"/>
    <mergeCell ref="E18:F18"/>
    <mergeCell ref="B19:C19"/>
    <mergeCell ref="E17:F17"/>
    <mergeCell ref="G16:G17"/>
    <mergeCell ref="H16:I16"/>
    <mergeCell ref="J16:J17"/>
    <mergeCell ref="K16:L16"/>
    <mergeCell ref="H17:I17"/>
    <mergeCell ref="K17:L17"/>
    <mergeCell ref="M14:M15"/>
    <mergeCell ref="N14:O14"/>
    <mergeCell ref="Q14:Q15"/>
    <mergeCell ref="S14:S15"/>
    <mergeCell ref="N15:O15"/>
    <mergeCell ref="A16:A17"/>
    <mergeCell ref="B16:C16"/>
    <mergeCell ref="D16:D17"/>
    <mergeCell ref="E16:F16"/>
    <mergeCell ref="B17:C17"/>
    <mergeCell ref="E15:F15"/>
    <mergeCell ref="G14:G15"/>
    <mergeCell ref="H14:I14"/>
    <mergeCell ref="J14:J15"/>
    <mergeCell ref="K14:L14"/>
    <mergeCell ref="H15:I15"/>
    <mergeCell ref="K15:L15"/>
    <mergeCell ref="M12:M13"/>
    <mergeCell ref="N12:O12"/>
    <mergeCell ref="Q12:Q13"/>
    <mergeCell ref="S12:S13"/>
    <mergeCell ref="N13:O13"/>
    <mergeCell ref="A14:A15"/>
    <mergeCell ref="B14:C14"/>
    <mergeCell ref="D14:D15"/>
    <mergeCell ref="E14:F14"/>
    <mergeCell ref="B15:C15"/>
    <mergeCell ref="G12:G13"/>
    <mergeCell ref="H12:I12"/>
    <mergeCell ref="J12:J13"/>
    <mergeCell ref="K12:L12"/>
    <mergeCell ref="H13:I13"/>
    <mergeCell ref="K13:L13"/>
    <mergeCell ref="N10:O10"/>
    <mergeCell ref="Q10:Q11"/>
    <mergeCell ref="S10:S11"/>
    <mergeCell ref="N11:O11"/>
    <mergeCell ref="A12:A13"/>
    <mergeCell ref="B12:C12"/>
    <mergeCell ref="D12:D13"/>
    <mergeCell ref="E12:F12"/>
    <mergeCell ref="B13:C13"/>
    <mergeCell ref="E13:F13"/>
    <mergeCell ref="H10:I10"/>
    <mergeCell ref="J10:J11"/>
    <mergeCell ref="K10:L10"/>
    <mergeCell ref="H11:I11"/>
    <mergeCell ref="K11:L11"/>
    <mergeCell ref="M10:M11"/>
    <mergeCell ref="Q8:Q9"/>
    <mergeCell ref="S8:S9"/>
    <mergeCell ref="N9:O9"/>
    <mergeCell ref="A10:A11"/>
    <mergeCell ref="B10:C10"/>
    <mergeCell ref="D10:D11"/>
    <mergeCell ref="E10:F10"/>
    <mergeCell ref="B11:C11"/>
    <mergeCell ref="E11:F11"/>
    <mergeCell ref="G10:G11"/>
    <mergeCell ref="H8:I8"/>
    <mergeCell ref="J8:J9"/>
    <mergeCell ref="K8:L8"/>
    <mergeCell ref="H9:I9"/>
    <mergeCell ref="M8:M9"/>
    <mergeCell ref="N8:O8"/>
    <mergeCell ref="A8:A9"/>
    <mergeCell ref="B8:C8"/>
    <mergeCell ref="D8:D9"/>
    <mergeCell ref="E8:F8"/>
    <mergeCell ref="E9:F9"/>
    <mergeCell ref="G8:G9"/>
    <mergeCell ref="B9:C9"/>
    <mergeCell ref="A6:N6"/>
    <mergeCell ref="A7:C7"/>
    <mergeCell ref="D7:F7"/>
    <mergeCell ref="G7:I7"/>
    <mergeCell ref="J7:L7"/>
    <mergeCell ref="M7:O7"/>
    <mergeCell ref="A1:C1"/>
    <mergeCell ref="D1:K1"/>
    <mergeCell ref="Q1:S5"/>
    <mergeCell ref="A2:C2"/>
    <mergeCell ref="D2:K2"/>
    <mergeCell ref="A3:C3"/>
    <mergeCell ref="D3:K3"/>
    <mergeCell ref="A4:C4"/>
    <mergeCell ref="D4:K4"/>
    <mergeCell ref="L1:N5"/>
  </mergeCells>
  <conditionalFormatting sqref="S8:S25">
    <cfRule type="expression" priority="5" dxfId="1" stopIfTrue="1">
      <formula>IF(R9&gt;0,1,0)</formula>
    </cfRule>
    <cfRule type="expression" priority="6" dxfId="0" stopIfTrue="1">
      <formula>IF(R9&lt;=0,1,0)</formula>
    </cfRule>
  </conditionalFormatting>
  <conditionalFormatting sqref="S27">
    <cfRule type="expression" priority="7" dxfId="1" stopIfTrue="1">
      <formula>IF(R27&gt;0,1,0)</formula>
    </cfRule>
    <cfRule type="expression" priority="8" dxfId="0" stopIfTrue="1">
      <formula>IF(R27&lt;=0,1,0)</formula>
    </cfRule>
  </conditionalFormatting>
  <conditionalFormatting sqref="R9 R27 R11 R19 R13 R15 R17 R21">
    <cfRule type="cellIs" priority="9" dxfId="1" operator="greaterThan" stopIfTrue="1">
      <formula>0</formula>
    </cfRule>
    <cfRule type="cellIs" priority="10" dxfId="0" operator="lessThanOrEqual" stopIfTrue="1">
      <formula>0</formula>
    </cfRule>
  </conditionalFormatting>
  <conditionalFormatting sqref="E8:F8 H8:I8 K8:L8 N8:P8 N10:P10 K10:L10 H10:I10 E10:F10 B10:C10 B12:C12 B14:C14 B16:C16 B18:C18 B20:C20 E20:F20 E18:F18 E16:F16 E14:F14 E12:F12 H12:I12 H14:I14 H16:I16 H18:I18 H20:I20 K20:L20 K18:L18 K16:L16 K14:L14 K12:L12 N12:P12 N14:P14 N16:P16 N18:P18 N20:P20 B8:C8 B22:C22 E22:F22 H22:I22 K22:L22 N22:P22 B24:C24 E24:F24 H24:I24 K24:L24 N24:P24">
    <cfRule type="cellIs" priority="11" dxfId="2" operator="equal" stopIfTrue="1">
      <formula>"école"</formula>
    </cfRule>
  </conditionalFormatting>
  <conditionalFormatting sqref="R23">
    <cfRule type="cellIs" priority="3" dxfId="1" operator="greaterThan" stopIfTrue="1">
      <formula>0</formula>
    </cfRule>
    <cfRule type="cellIs" priority="4" dxfId="0" operator="lessThanOrEqual" stopIfTrue="1">
      <formula>0</formula>
    </cfRule>
  </conditionalFormatting>
  <conditionalFormatting sqref="R25">
    <cfRule type="cellIs" priority="1" dxfId="1" operator="greaterThan" stopIfTrue="1">
      <formula>0</formula>
    </cfRule>
    <cfRule type="cellIs" priority="2" dxfId="0" operator="lessThanOrEqual" stopIfTrue="1">
      <formula>0</formula>
    </cfRule>
  </conditionalFormatting>
  <dataValidations count="2">
    <dataValidation type="time" allowBlank="1" showErrorMessage="1" errorTitle="Erreur de saisie" error="Soit le format horaire n'est pas respecté, soit l'horaire saisi est ... impossible pour une journée..." sqref="I9 C9 O23:P23 O9:P9 C11 F11 I11 L11 O21:P21 C13 F13 I13 L13 O11:P11 C15 F15 I15 L15 O13:P13 C17 F17 I17 C23 O19:P19 C19 F19 I19 L19 O15:P15 C21 F21 I21 L21 F23 I23 O17:P17 L23 O25:P25 C25 F25 I25 L25 F9">
      <formula1>0.041666666666666664</formula1>
      <formula2>0.25</formula2>
    </dataValidation>
    <dataValidation type="time" operator="lessThan" allowBlank="1" showErrorMessage="1" errorTitle="Erreur de saisie" error="Soit le format horaire n'est pas respecté, soit l'horaire saisi est ... impossible pour une journée..." sqref="K25 N21 N9 B11 E11 H11 K11 N23 B13 E13 H13 K13 N11 B15 E15 H15 K15 N13 B17 E17 H17 K17 N19 B19 E19 H19 K19 N15 B21 E21 H21 K21 B23 E23 N17 H23 K23 N25 B25 E25 H25">
      <formula1>0.3333217592592593</formula1>
    </dataValidation>
  </dataValidations>
  <hyperlinks>
    <hyperlink ref="N2" r:id="rId1" display="snu47@snuipp.fr"/>
    <hyperlink ref="Q6" r:id="rId2" display="snu974@snuipp.fr"/>
  </hyperlinks>
  <printOptions horizontalCentered="1"/>
  <pageMargins left="0.5118055555555555" right="0.5118055555555555" top="0.9840277777777777" bottom="0.9840277777777777" header="0.5118055555555555" footer="0.5118055555555555"/>
  <pageSetup fitToHeight="1" fitToWidth="1" horizontalDpi="300" verticalDpi="300" orientation="landscape" paperSize="9"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S25"/>
  <sheetViews>
    <sheetView showGridLines="0" zoomScalePageLayoutView="0" workbookViewId="0" topLeftCell="C1">
      <selection activeCell="N11" sqref="N11:O11"/>
    </sheetView>
  </sheetViews>
  <sheetFormatPr defaultColWidth="11.421875" defaultRowHeight="12.75" customHeight="1"/>
  <cols>
    <col min="1" max="1" width="5.57421875" style="0" customWidth="1"/>
    <col min="2" max="3" width="10.7109375" style="0" customWidth="1"/>
    <col min="4" max="4" width="5.57421875" style="0" customWidth="1"/>
    <col min="5" max="6" width="10.7109375" style="0" customWidth="1"/>
    <col min="7" max="7" width="5.57421875" style="0" customWidth="1"/>
    <col min="8" max="9" width="10.7109375" style="0" customWidth="1"/>
    <col min="10" max="10" width="5.57421875" style="0" customWidth="1"/>
    <col min="11" max="12" width="10.7109375" style="0" customWidth="1"/>
    <col min="13" max="13" width="5.57421875" style="0" customWidth="1"/>
    <col min="14" max="15" width="10.7109375" style="0" customWidth="1"/>
    <col min="16" max="16" width="1.7109375" style="0" customWidth="1"/>
    <col min="17" max="17" width="10.7109375" style="0" customWidth="1"/>
    <col min="18" max="18" width="0" style="0" hidden="1" customWidth="1"/>
    <col min="19" max="19" width="9.00390625" style="0" customWidth="1"/>
  </cols>
  <sheetData>
    <row r="1" spans="1:18" ht="15" customHeight="1">
      <c r="A1" s="91" t="s">
        <v>0</v>
      </c>
      <c r="B1" s="91"/>
      <c r="C1" s="91"/>
      <c r="D1" s="69">
        <f>IF(ISBLANK('Période 1'!D1:K1),"",'Période 1'!D1:K1)</f>
      </c>
      <c r="E1" s="69"/>
      <c r="F1" s="69"/>
      <c r="G1" s="69"/>
      <c r="H1" s="69"/>
      <c r="I1" s="69"/>
      <c r="J1" s="69"/>
      <c r="K1" s="69"/>
      <c r="L1" s="73" t="s">
        <v>28</v>
      </c>
      <c r="M1" s="74"/>
      <c r="N1" s="74"/>
      <c r="Q1" s="65" t="s">
        <v>27</v>
      </c>
      <c r="R1" s="1"/>
    </row>
    <row r="2" spans="1:18" ht="15" customHeight="1">
      <c r="A2" s="91" t="s">
        <v>1</v>
      </c>
      <c r="B2" s="91"/>
      <c r="C2" s="91"/>
      <c r="D2" s="69">
        <f>IF(ISBLANK('Période 1'!D2:K2),"",'Période 1'!D2:K2)</f>
      </c>
      <c r="E2" s="69"/>
      <c r="F2" s="69"/>
      <c r="G2" s="69"/>
      <c r="H2" s="69"/>
      <c r="I2" s="69"/>
      <c r="J2" s="69"/>
      <c r="K2" s="69"/>
      <c r="L2" s="74"/>
      <c r="M2" s="74"/>
      <c r="N2" s="74"/>
      <c r="Q2" s="15"/>
      <c r="R2" s="15"/>
    </row>
    <row r="3" spans="1:14" ht="15" customHeight="1">
      <c r="A3" s="91" t="s">
        <v>2</v>
      </c>
      <c r="B3" s="91"/>
      <c r="C3" s="91"/>
      <c r="D3" s="69">
        <f>IF(ISBLANK('Période 1'!D3:K3),"",'Période 1'!D3:K3)</f>
      </c>
      <c r="E3" s="69"/>
      <c r="F3" s="69"/>
      <c r="G3" s="69"/>
      <c r="H3" s="69"/>
      <c r="I3" s="69"/>
      <c r="J3" s="69"/>
      <c r="K3" s="69"/>
      <c r="L3" s="74"/>
      <c r="M3" s="74"/>
      <c r="N3" s="74"/>
    </row>
    <row r="4" spans="1:14" ht="15" customHeight="1">
      <c r="A4" s="91" t="s">
        <v>3</v>
      </c>
      <c r="B4" s="91"/>
      <c r="C4" s="91"/>
      <c r="D4" s="69">
        <f>IF(ISBLANK('Période 1'!D4:K4),"",'Période 1'!D4:K4)</f>
      </c>
      <c r="E4" s="69"/>
      <c r="F4" s="69"/>
      <c r="G4" s="69"/>
      <c r="H4" s="69"/>
      <c r="I4" s="69"/>
      <c r="J4" s="69"/>
      <c r="K4" s="69"/>
      <c r="L4" s="74"/>
      <c r="M4" s="74"/>
      <c r="N4" s="74"/>
    </row>
    <row r="5" spans="1:18" ht="12.75" customHeight="1">
      <c r="A5" s="2"/>
      <c r="B5" s="2"/>
      <c r="C5" s="2"/>
      <c r="D5" s="3"/>
      <c r="E5" s="3"/>
      <c r="F5" s="3"/>
      <c r="G5" s="3"/>
      <c r="H5" s="3"/>
      <c r="I5" s="3"/>
      <c r="J5" s="3"/>
      <c r="K5" s="3"/>
      <c r="L5" s="74"/>
      <c r="M5" s="74"/>
      <c r="N5" s="74"/>
      <c r="R5" s="16">
        <v>0.25</v>
      </c>
    </row>
    <row r="6" spans="1:19" ht="21" customHeight="1">
      <c r="A6" s="92" t="s">
        <v>15</v>
      </c>
      <c r="B6" s="92"/>
      <c r="C6" s="92"/>
      <c r="D6" s="92"/>
      <c r="E6" s="92"/>
      <c r="F6" s="92"/>
      <c r="G6" s="92"/>
      <c r="H6" s="92"/>
      <c r="I6" s="92"/>
      <c r="J6" s="92"/>
      <c r="K6" s="92"/>
      <c r="L6" s="92"/>
      <c r="M6" s="92"/>
      <c r="N6" s="92"/>
      <c r="O6" s="5"/>
      <c r="P6" s="5"/>
      <c r="Q6" s="6"/>
      <c r="R6" s="7">
        <v>1</v>
      </c>
      <c r="S6" s="6"/>
    </row>
    <row r="7" spans="1:19" s="1" customFormat="1" ht="52.5" customHeight="1">
      <c r="A7" s="93" t="s">
        <v>5</v>
      </c>
      <c r="B7" s="93"/>
      <c r="C7" s="93"/>
      <c r="D7" s="93" t="s">
        <v>6</v>
      </c>
      <c r="E7" s="93"/>
      <c r="F7" s="93"/>
      <c r="G7" s="93" t="s">
        <v>7</v>
      </c>
      <c r="H7" s="93"/>
      <c r="I7" s="93"/>
      <c r="J7" s="93" t="s">
        <v>8</v>
      </c>
      <c r="K7" s="93"/>
      <c r="L7" s="93"/>
      <c r="M7" s="93" t="s">
        <v>23</v>
      </c>
      <c r="N7" s="93"/>
      <c r="O7" s="93"/>
      <c r="P7" s="8"/>
      <c r="Q7" s="9" t="s">
        <v>9</v>
      </c>
      <c r="R7" s="9"/>
      <c r="S7" s="9" t="s">
        <v>10</v>
      </c>
    </row>
    <row r="8" spans="1:19" ht="12.75" customHeight="1">
      <c r="A8" s="94">
        <v>41946</v>
      </c>
      <c r="B8" s="89" t="s">
        <v>11</v>
      </c>
      <c r="C8" s="78"/>
      <c r="D8" s="94">
        <f>A8+1</f>
        <v>41947</v>
      </c>
      <c r="E8" s="78" t="s">
        <v>11</v>
      </c>
      <c r="F8" s="78"/>
      <c r="G8" s="94">
        <f>D8+2</f>
        <v>41949</v>
      </c>
      <c r="H8" s="78" t="s">
        <v>11</v>
      </c>
      <c r="I8" s="78"/>
      <c r="J8" s="94">
        <f>G8+1</f>
        <v>41950</v>
      </c>
      <c r="K8" s="78" t="s">
        <v>11</v>
      </c>
      <c r="L8" s="78"/>
      <c r="M8" s="94">
        <f>J8+1</f>
        <v>41951</v>
      </c>
      <c r="N8" s="78" t="s">
        <v>11</v>
      </c>
      <c r="O8" s="78"/>
      <c r="P8" s="10"/>
      <c r="Q8" s="84">
        <f>(IF(ISNUMBER(B9),B9,0)+IF(ISNUMBER(E9),E9,0)+IF(ISNUMBER(J9),J9,0)+IF(ISNUMBER(H9),H9,0)+IF(ISNUMBER(K9),K9,0)+IF(ISNUMBER(N9),N9,0))</f>
        <v>0</v>
      </c>
      <c r="R8" s="48"/>
      <c r="S8" s="85">
        <f>IF(R9=0,0,IF(R9&gt;0,"+ "&amp;TEXT(R9,"[hh]:mm"),"- "&amp;TEXT(ABS(R9),"[hh]:mm")))</f>
        <v>0</v>
      </c>
    </row>
    <row r="9" spans="1:19" ht="12.75" customHeight="1">
      <c r="A9" s="94"/>
      <c r="B9" s="86"/>
      <c r="C9" s="86"/>
      <c r="D9" s="94"/>
      <c r="E9" s="86"/>
      <c r="F9" s="86"/>
      <c r="G9" s="94"/>
      <c r="H9" s="86"/>
      <c r="I9" s="86"/>
      <c r="J9" s="94"/>
      <c r="K9" s="86"/>
      <c r="L9" s="86"/>
      <c r="M9" s="94"/>
      <c r="N9" s="86"/>
      <c r="O9" s="86"/>
      <c r="P9" s="11"/>
      <c r="Q9" s="84"/>
      <c r="R9" s="51">
        <f>IF(Q8&gt;0,Q8-R$6,0)</f>
        <v>0</v>
      </c>
      <c r="S9" s="85"/>
    </row>
    <row r="10" spans="1:19" ht="12.75" customHeight="1">
      <c r="A10" s="94">
        <f>M8+2</f>
        <v>41953</v>
      </c>
      <c r="B10" s="78" t="s">
        <v>11</v>
      </c>
      <c r="C10" s="78"/>
      <c r="D10" s="94">
        <f>A10+1</f>
        <v>41954</v>
      </c>
      <c r="E10" s="78" t="s">
        <v>11</v>
      </c>
      <c r="F10" s="78"/>
      <c r="G10" s="94">
        <f>D10+2</f>
        <v>41956</v>
      </c>
      <c r="H10" s="78" t="s">
        <v>11</v>
      </c>
      <c r="I10" s="78"/>
      <c r="J10" s="94">
        <f>G10+1</f>
        <v>41957</v>
      </c>
      <c r="K10" s="78" t="s">
        <v>11</v>
      </c>
      <c r="L10" s="78"/>
      <c r="M10" s="94">
        <f>J10+1</f>
        <v>41958</v>
      </c>
      <c r="N10" s="78" t="s">
        <v>11</v>
      </c>
      <c r="O10" s="78"/>
      <c r="P10" s="10"/>
      <c r="Q10" s="84">
        <f>(IF(ISNUMBER(B11),B11,0)+IF(ISNUMBER(E11),E11,0)+IF(ISNUMBER(J11),J11,0)+IF(ISNUMBER(H11),H11,0)+IF(ISNUMBER(K11),K11,0)+IF(ISNUMBER(N11),N11,0))</f>
        <v>0</v>
      </c>
      <c r="R10" s="53"/>
      <c r="S10" s="85">
        <f>IF(R11=0,0,IF(R11&gt;0,"+ "&amp;TEXT(R11,"[hh]:mm"),"- "&amp;TEXT(ABS(R11),"[hh]:mm")))</f>
        <v>0</v>
      </c>
    </row>
    <row r="11" spans="1:19" ht="12.75" customHeight="1">
      <c r="A11" s="94"/>
      <c r="B11" s="86"/>
      <c r="C11" s="86"/>
      <c r="D11" s="94"/>
      <c r="E11" s="95" t="s">
        <v>16</v>
      </c>
      <c r="F11" s="95"/>
      <c r="G11" s="94"/>
      <c r="H11" s="86"/>
      <c r="I11" s="86"/>
      <c r="J11" s="94"/>
      <c r="K11" s="86"/>
      <c r="L11" s="86"/>
      <c r="M11" s="94"/>
      <c r="N11" s="86"/>
      <c r="O11" s="86"/>
      <c r="P11" s="11"/>
      <c r="Q11" s="84"/>
      <c r="R11" s="56">
        <f>IF(Q10&gt;0,Q10-R$6+IF(ISNUMBER(F$25),F$25,R$5),0)</f>
        <v>0</v>
      </c>
      <c r="S11" s="85"/>
    </row>
    <row r="12" spans="1:19" ht="12.75" customHeight="1">
      <c r="A12" s="94">
        <f>M10+2</f>
        <v>41960</v>
      </c>
      <c r="B12" s="78" t="s">
        <v>11</v>
      </c>
      <c r="C12" s="78"/>
      <c r="D12" s="94">
        <f>A12+1</f>
        <v>41961</v>
      </c>
      <c r="E12" s="78" t="s">
        <v>11</v>
      </c>
      <c r="F12" s="78"/>
      <c r="G12" s="94">
        <f>D12+2</f>
        <v>41963</v>
      </c>
      <c r="H12" s="78" t="s">
        <v>11</v>
      </c>
      <c r="I12" s="78"/>
      <c r="J12" s="94">
        <f>G12+1</f>
        <v>41964</v>
      </c>
      <c r="K12" s="78" t="s">
        <v>11</v>
      </c>
      <c r="L12" s="78"/>
      <c r="M12" s="94">
        <f>J12+1</f>
        <v>41965</v>
      </c>
      <c r="N12" s="78" t="s">
        <v>11</v>
      </c>
      <c r="O12" s="78"/>
      <c r="P12" s="10"/>
      <c r="Q12" s="84">
        <f>(IF(ISNUMBER(B13),B13,0)+IF(ISNUMBER(E13),E13,0)+IF(ISNUMBER(J13),J13,0)+IF(ISNUMBER(H13),H13,0)+IF(ISNUMBER(K13),K13,0)+IF(ISNUMBER(N13),N13,0))</f>
        <v>0</v>
      </c>
      <c r="R12" s="53"/>
      <c r="S12" s="85">
        <f>IF(R13=0,0,IF(R13&gt;0,"+ "&amp;TEXT(R13,"[hh]:mm"),"- "&amp;TEXT(ABS(R13),"[hh]:mm")))</f>
        <v>0</v>
      </c>
    </row>
    <row r="13" spans="1:19" ht="12.75" customHeight="1">
      <c r="A13" s="94"/>
      <c r="B13" s="86"/>
      <c r="C13" s="86"/>
      <c r="D13" s="94"/>
      <c r="E13" s="86"/>
      <c r="F13" s="86"/>
      <c r="G13" s="94"/>
      <c r="H13" s="86"/>
      <c r="I13" s="86"/>
      <c r="J13" s="94"/>
      <c r="K13" s="86"/>
      <c r="L13" s="86"/>
      <c r="M13" s="94"/>
      <c r="N13" s="86"/>
      <c r="O13" s="86"/>
      <c r="P13" s="11"/>
      <c r="Q13" s="84"/>
      <c r="R13" s="51">
        <f>IF(Q12&gt;0,Q12-R$6,0)</f>
        <v>0</v>
      </c>
      <c r="S13" s="85"/>
    </row>
    <row r="14" spans="1:19" ht="12.75" customHeight="1">
      <c r="A14" s="94">
        <f>M12+2</f>
        <v>41967</v>
      </c>
      <c r="B14" s="78" t="s">
        <v>11</v>
      </c>
      <c r="C14" s="78"/>
      <c r="D14" s="94">
        <f>A14+1</f>
        <v>41968</v>
      </c>
      <c r="E14" s="78" t="s">
        <v>11</v>
      </c>
      <c r="F14" s="78"/>
      <c r="G14" s="94">
        <f>D14+2</f>
        <v>41970</v>
      </c>
      <c r="H14" s="78" t="s">
        <v>11</v>
      </c>
      <c r="I14" s="78"/>
      <c r="J14" s="94">
        <f>G14+1</f>
        <v>41971</v>
      </c>
      <c r="K14" s="78" t="s">
        <v>11</v>
      </c>
      <c r="L14" s="78"/>
      <c r="M14" s="94">
        <f>J14+1</f>
        <v>41972</v>
      </c>
      <c r="N14" s="78" t="s">
        <v>11</v>
      </c>
      <c r="O14" s="78"/>
      <c r="P14" s="10"/>
      <c r="Q14" s="84">
        <f>(IF(ISNUMBER(B15),B15,0)+IF(ISNUMBER(E15),E15,0)+IF(ISNUMBER(J15),J15,0)+IF(ISNUMBER(H15),H15,0)+IF(ISNUMBER(K15),K15,0)+IF(ISNUMBER(N15),N15,0))</f>
        <v>0</v>
      </c>
      <c r="R14" s="53"/>
      <c r="S14" s="85">
        <f>IF(R15=0,0,IF(R15&gt;0,"+ "&amp;TEXT(R15,"[hh]:mm"),"- "&amp;TEXT(ABS(R15),"[hh]:mm")))</f>
        <v>0</v>
      </c>
    </row>
    <row r="15" spans="1:19" ht="12.75" customHeight="1">
      <c r="A15" s="94"/>
      <c r="B15" s="86"/>
      <c r="C15" s="86"/>
      <c r="D15" s="94"/>
      <c r="E15" s="86"/>
      <c r="F15" s="86"/>
      <c r="G15" s="94"/>
      <c r="H15" s="86"/>
      <c r="I15" s="86"/>
      <c r="J15" s="94"/>
      <c r="K15" s="86"/>
      <c r="L15" s="86"/>
      <c r="M15" s="94"/>
      <c r="N15" s="86"/>
      <c r="O15" s="86"/>
      <c r="P15" s="11"/>
      <c r="Q15" s="84"/>
      <c r="R15" s="51">
        <f>IF(Q14&gt;0,Q14-R$6,0)</f>
        <v>0</v>
      </c>
      <c r="S15" s="85"/>
    </row>
    <row r="16" spans="1:19" ht="12.75" customHeight="1">
      <c r="A16" s="94">
        <f>M14+2</f>
        <v>41974</v>
      </c>
      <c r="B16" s="78" t="s">
        <v>11</v>
      </c>
      <c r="C16" s="78"/>
      <c r="D16" s="94">
        <f>A16+1</f>
        <v>41975</v>
      </c>
      <c r="E16" s="78" t="s">
        <v>11</v>
      </c>
      <c r="F16" s="78"/>
      <c r="G16" s="94">
        <f>D16+2</f>
        <v>41977</v>
      </c>
      <c r="H16" s="78" t="s">
        <v>11</v>
      </c>
      <c r="I16" s="78"/>
      <c r="J16" s="94">
        <f>G16+1</f>
        <v>41978</v>
      </c>
      <c r="K16" s="78" t="s">
        <v>11</v>
      </c>
      <c r="L16" s="78"/>
      <c r="M16" s="94">
        <f>J16+1</f>
        <v>41979</v>
      </c>
      <c r="N16" s="78" t="s">
        <v>11</v>
      </c>
      <c r="O16" s="78"/>
      <c r="P16" s="10"/>
      <c r="Q16" s="84">
        <f>(IF(ISNUMBER(B17),B17,0)+IF(ISNUMBER(E17),E17,0)+IF(ISNUMBER(J17),J17,0)+IF(ISNUMBER(H17),H17,0)+IF(ISNUMBER(K17),K17,0)+IF(ISNUMBER(N17),N17,0))</f>
        <v>0</v>
      </c>
      <c r="R16" s="53"/>
      <c r="S16" s="85">
        <f>IF(R17=0,0,IF(R17&gt;0,"+ "&amp;TEXT(R17,"[hh]:mm"),"- "&amp;TEXT(ABS(R17),"[hh]:mm")))</f>
        <v>0</v>
      </c>
    </row>
    <row r="17" spans="1:19" ht="12.75" customHeight="1">
      <c r="A17" s="94"/>
      <c r="B17" s="86"/>
      <c r="C17" s="86"/>
      <c r="D17" s="94"/>
      <c r="E17" s="86"/>
      <c r="F17" s="86"/>
      <c r="G17" s="94"/>
      <c r="H17" s="86"/>
      <c r="I17" s="86"/>
      <c r="J17" s="94"/>
      <c r="K17" s="86"/>
      <c r="L17" s="86"/>
      <c r="M17" s="94"/>
      <c r="N17" s="86"/>
      <c r="O17" s="86"/>
      <c r="P17" s="11"/>
      <c r="Q17" s="84"/>
      <c r="R17" s="51">
        <f>IF(Q16&gt;0,Q16-R$6,0)</f>
        <v>0</v>
      </c>
      <c r="S17" s="85"/>
    </row>
    <row r="18" spans="1:19" ht="12.75" customHeight="1">
      <c r="A18" s="94">
        <f>M16+2</f>
        <v>41981</v>
      </c>
      <c r="B18" s="78" t="s">
        <v>11</v>
      </c>
      <c r="C18" s="78"/>
      <c r="D18" s="94">
        <f>A18+1</f>
        <v>41982</v>
      </c>
      <c r="E18" s="78" t="s">
        <v>11</v>
      </c>
      <c r="F18" s="78"/>
      <c r="G18" s="94">
        <f>D18+2</f>
        <v>41984</v>
      </c>
      <c r="H18" s="78" t="s">
        <v>11</v>
      </c>
      <c r="I18" s="78"/>
      <c r="J18" s="94">
        <f>G18+1</f>
        <v>41985</v>
      </c>
      <c r="K18" s="78" t="s">
        <v>11</v>
      </c>
      <c r="L18" s="78"/>
      <c r="M18" s="94">
        <f>J18+1</f>
        <v>41986</v>
      </c>
      <c r="N18" s="78" t="s">
        <v>11</v>
      </c>
      <c r="O18" s="78"/>
      <c r="P18" s="10"/>
      <c r="Q18" s="84">
        <f>(IF(ISNUMBER(B19),B19,0)+IF(ISNUMBER(E19),E19,0)+IF(ISNUMBER(J19),J19,0)+IF(ISNUMBER(H19),H19,0)+IF(ISNUMBER(K19),K19,0)+IF(ISNUMBER(N19),N19,0))</f>
        <v>0</v>
      </c>
      <c r="R18" s="53"/>
      <c r="S18" s="85">
        <f>IF(R19=0,0,IF(R19&gt;0,"+ "&amp;TEXT(R19,"[hh]:mm"),"- "&amp;TEXT(ABS(R19),"[hh]:mm")))</f>
        <v>0</v>
      </c>
    </row>
    <row r="19" spans="1:19" ht="12.75" customHeight="1">
      <c r="A19" s="94"/>
      <c r="B19" s="86"/>
      <c r="C19" s="86"/>
      <c r="D19" s="94"/>
      <c r="E19" s="86"/>
      <c r="F19" s="86"/>
      <c r="G19" s="94"/>
      <c r="H19" s="86"/>
      <c r="I19" s="86"/>
      <c r="J19" s="94"/>
      <c r="K19" s="86"/>
      <c r="L19" s="86"/>
      <c r="M19" s="94"/>
      <c r="N19" s="86"/>
      <c r="O19" s="86"/>
      <c r="P19" s="11"/>
      <c r="Q19" s="84"/>
      <c r="R19" s="51">
        <f>IF(Q18&gt;0,Q18-R$6,0)</f>
        <v>0</v>
      </c>
      <c r="S19" s="85"/>
    </row>
    <row r="20" spans="1:19" ht="12.75" customHeight="1">
      <c r="A20" s="94">
        <f>M18+2</f>
        <v>41988</v>
      </c>
      <c r="B20" s="78" t="s">
        <v>11</v>
      </c>
      <c r="C20" s="78"/>
      <c r="D20" s="94">
        <f>A20+1</f>
        <v>41989</v>
      </c>
      <c r="E20" s="78" t="s">
        <v>11</v>
      </c>
      <c r="F20" s="78"/>
      <c r="G20" s="94">
        <f>D20+2</f>
        <v>41991</v>
      </c>
      <c r="H20" s="78" t="s">
        <v>11</v>
      </c>
      <c r="I20" s="78"/>
      <c r="J20" s="94">
        <f>G20+1</f>
        <v>41992</v>
      </c>
      <c r="K20" s="78" t="s">
        <v>11</v>
      </c>
      <c r="L20" s="78"/>
      <c r="M20" s="94">
        <f>J20+1</f>
        <v>41993</v>
      </c>
      <c r="N20" s="78" t="s">
        <v>11</v>
      </c>
      <c r="O20" s="78"/>
      <c r="P20" s="10"/>
      <c r="Q20" s="84">
        <f>(IF(ISNUMBER(B21),B21,0)+IF(ISNUMBER(E21),E21,0)+IF(ISNUMBER(J21),J21,0)+IF(ISNUMBER(H21),H21,0)+IF(ISNUMBER(K21),K21,0)+IF(ISNUMBER(N21),N21,0))</f>
        <v>0</v>
      </c>
      <c r="R20" s="53"/>
      <c r="S20" s="85">
        <f>IF(R21=0,0,IF(R21&gt;0,"+ "&amp;TEXT(R21,"[hh]:mm"),"- "&amp;TEXT(ABS(R21),"[hh]:mm")))</f>
        <v>0</v>
      </c>
    </row>
    <row r="21" spans="1:19" ht="12.75" customHeight="1">
      <c r="A21" s="94"/>
      <c r="B21" s="86"/>
      <c r="C21" s="86"/>
      <c r="D21" s="94"/>
      <c r="E21" s="86"/>
      <c r="F21" s="86"/>
      <c r="G21" s="94"/>
      <c r="H21" s="86"/>
      <c r="I21" s="86"/>
      <c r="J21" s="94"/>
      <c r="K21" s="86"/>
      <c r="L21" s="86"/>
      <c r="M21" s="94"/>
      <c r="N21" s="95" t="s">
        <v>16</v>
      </c>
      <c r="O21" s="95"/>
      <c r="P21" s="11"/>
      <c r="Q21" s="84"/>
      <c r="R21" s="51">
        <f>IF(Q20&gt;0,Q20-R$6,0)</f>
        <v>0</v>
      </c>
      <c r="S21" s="85"/>
    </row>
    <row r="22" spans="17:19" ht="12.75" customHeight="1">
      <c r="Q22" s="50"/>
      <c r="R22" s="50"/>
      <c r="S22" s="50"/>
    </row>
    <row r="23" spans="1:19" ht="39" customHeight="1">
      <c r="A23" s="96" t="s">
        <v>13</v>
      </c>
      <c r="B23" s="96"/>
      <c r="C23" s="96"/>
      <c r="D23" s="96"/>
      <c r="E23" s="96"/>
      <c r="F23" s="96"/>
      <c r="G23" s="96"/>
      <c r="H23" s="96"/>
      <c r="I23" s="96"/>
      <c r="J23" s="96"/>
      <c r="K23" s="96"/>
      <c r="L23" s="96"/>
      <c r="M23" s="96"/>
      <c r="N23" s="96"/>
      <c r="Q23" s="54" t="s">
        <v>14</v>
      </c>
      <c r="R23" s="57">
        <f>IF(ISNUMBER(R9),R9,0)+IF(ISNUMBER(R11),R11,0)+IF(ISNUMBER(R13),R13,0)+IF(ISNUMBER(R15),R15,0)+IF(ISNUMBER(R17),R17,0)+IF(ISNUMBER(R19),R19,0)+IF(ISNUMBER(R21),R21,0)</f>
        <v>0</v>
      </c>
      <c r="S23" s="49">
        <f>IF(R23=0,0,IF(R23&gt;0,"+ "&amp;TEXT(R23,"[hh]:mm"),"-"&amp;TEXT(ABS(R23),"[hh]:mm")))</f>
        <v>0</v>
      </c>
    </row>
    <row r="24" spans="1:19" ht="12.75" customHeight="1">
      <c r="A24" s="1" t="s">
        <v>17</v>
      </c>
      <c r="Q24" s="58"/>
      <c r="R24" s="59"/>
      <c r="S24" s="60"/>
    </row>
    <row r="25" spans="1:19" s="23" customFormat="1" ht="33.75" customHeight="1">
      <c r="A25" s="97" t="s">
        <v>18</v>
      </c>
      <c r="B25" s="97"/>
      <c r="C25" s="97"/>
      <c r="D25" s="97"/>
      <c r="E25" s="20">
        <v>41954</v>
      </c>
      <c r="F25" s="21"/>
      <c r="G25" s="22"/>
      <c r="H25" s="20"/>
      <c r="I25" s="33"/>
      <c r="Q25" s="54" t="s">
        <v>19</v>
      </c>
      <c r="R25" s="61">
        <f>R23+'Période 1'!R27</f>
        <v>-0.75</v>
      </c>
      <c r="S25" s="49" t="str">
        <f>IF(R25=0,0,IF(R25&gt;0,"+ "&amp;TEXT(R25,"[hh]:mm"),"-"&amp;TEXT(ABS(R25),"[hh]:mm")))</f>
        <v>-18:00</v>
      </c>
    </row>
  </sheetData>
  <sheetProtection password="92F6" sheet="1" objects="1" scenarios="1" selectLockedCells="1"/>
  <mergeCells count="136">
    <mergeCell ref="A23:N23"/>
    <mergeCell ref="A25:D25"/>
    <mergeCell ref="M20:M21"/>
    <mergeCell ref="N20:O20"/>
    <mergeCell ref="A20:A21"/>
    <mergeCell ref="B20:C20"/>
    <mergeCell ref="D20:D21"/>
    <mergeCell ref="E20:F20"/>
    <mergeCell ref="B21:C21"/>
    <mergeCell ref="E21:F21"/>
    <mergeCell ref="G20:G21"/>
    <mergeCell ref="H20:I20"/>
    <mergeCell ref="J20:J21"/>
    <mergeCell ref="K20:L20"/>
    <mergeCell ref="H21:I21"/>
    <mergeCell ref="K21:L21"/>
    <mergeCell ref="M18:M19"/>
    <mergeCell ref="N18:O18"/>
    <mergeCell ref="Q18:Q19"/>
    <mergeCell ref="S18:S19"/>
    <mergeCell ref="N19:O19"/>
    <mergeCell ref="Q20:Q21"/>
    <mergeCell ref="S20:S21"/>
    <mergeCell ref="N21:O21"/>
    <mergeCell ref="E19:F19"/>
    <mergeCell ref="G18:G19"/>
    <mergeCell ref="H18:I18"/>
    <mergeCell ref="J18:J19"/>
    <mergeCell ref="K18:L18"/>
    <mergeCell ref="H19:I19"/>
    <mergeCell ref="K19:L19"/>
    <mergeCell ref="M16:M17"/>
    <mergeCell ref="N16:O16"/>
    <mergeCell ref="Q16:Q17"/>
    <mergeCell ref="S16:S17"/>
    <mergeCell ref="N17:O17"/>
    <mergeCell ref="A18:A19"/>
    <mergeCell ref="B18:C18"/>
    <mergeCell ref="D18:D19"/>
    <mergeCell ref="E18:F18"/>
    <mergeCell ref="B19:C19"/>
    <mergeCell ref="E17:F17"/>
    <mergeCell ref="G16:G17"/>
    <mergeCell ref="H16:I16"/>
    <mergeCell ref="J16:J17"/>
    <mergeCell ref="K16:L16"/>
    <mergeCell ref="H17:I17"/>
    <mergeCell ref="K17:L17"/>
    <mergeCell ref="M14:M15"/>
    <mergeCell ref="N14:O14"/>
    <mergeCell ref="Q14:Q15"/>
    <mergeCell ref="S14:S15"/>
    <mergeCell ref="N15:O15"/>
    <mergeCell ref="A16:A17"/>
    <mergeCell ref="B16:C16"/>
    <mergeCell ref="D16:D17"/>
    <mergeCell ref="E16:F16"/>
    <mergeCell ref="B17:C17"/>
    <mergeCell ref="E15:F15"/>
    <mergeCell ref="G14:G15"/>
    <mergeCell ref="H14:I14"/>
    <mergeCell ref="J14:J15"/>
    <mergeCell ref="K14:L14"/>
    <mergeCell ref="H15:I15"/>
    <mergeCell ref="K15:L15"/>
    <mergeCell ref="M12:M13"/>
    <mergeCell ref="N12:O12"/>
    <mergeCell ref="Q12:Q13"/>
    <mergeCell ref="S12:S13"/>
    <mergeCell ref="N13:O13"/>
    <mergeCell ref="A14:A15"/>
    <mergeCell ref="B14:C14"/>
    <mergeCell ref="D14:D15"/>
    <mergeCell ref="E14:F14"/>
    <mergeCell ref="B15:C15"/>
    <mergeCell ref="E13:F13"/>
    <mergeCell ref="G12:G13"/>
    <mergeCell ref="H12:I12"/>
    <mergeCell ref="J12:J13"/>
    <mergeCell ref="K12:L12"/>
    <mergeCell ref="H13:I13"/>
    <mergeCell ref="K13:L13"/>
    <mergeCell ref="M10:M11"/>
    <mergeCell ref="N10:O10"/>
    <mergeCell ref="Q10:Q11"/>
    <mergeCell ref="S10:S11"/>
    <mergeCell ref="N11:O11"/>
    <mergeCell ref="A12:A13"/>
    <mergeCell ref="B12:C12"/>
    <mergeCell ref="D12:D13"/>
    <mergeCell ref="E12:F12"/>
    <mergeCell ref="B13:C13"/>
    <mergeCell ref="E11:F11"/>
    <mergeCell ref="G10:G11"/>
    <mergeCell ref="H10:I10"/>
    <mergeCell ref="J10:J11"/>
    <mergeCell ref="K10:L10"/>
    <mergeCell ref="H11:I11"/>
    <mergeCell ref="K11:L11"/>
    <mergeCell ref="M8:M9"/>
    <mergeCell ref="N8:O8"/>
    <mergeCell ref="Q8:Q9"/>
    <mergeCell ref="S8:S9"/>
    <mergeCell ref="N9:O9"/>
    <mergeCell ref="A10:A11"/>
    <mergeCell ref="B10:C10"/>
    <mergeCell ref="D10:D11"/>
    <mergeCell ref="E10:F10"/>
    <mergeCell ref="B11:C11"/>
    <mergeCell ref="G8:G9"/>
    <mergeCell ref="H8:I8"/>
    <mergeCell ref="J8:J9"/>
    <mergeCell ref="K8:L8"/>
    <mergeCell ref="H9:I9"/>
    <mergeCell ref="K9:L9"/>
    <mergeCell ref="A8:A9"/>
    <mergeCell ref="B8:C8"/>
    <mergeCell ref="D8:D9"/>
    <mergeCell ref="E8:F8"/>
    <mergeCell ref="B9:C9"/>
    <mergeCell ref="E9:F9"/>
    <mergeCell ref="A4:C4"/>
    <mergeCell ref="D4:K4"/>
    <mergeCell ref="A6:N6"/>
    <mergeCell ref="A7:C7"/>
    <mergeCell ref="D7:F7"/>
    <mergeCell ref="G7:I7"/>
    <mergeCell ref="J7:L7"/>
    <mergeCell ref="M7:O7"/>
    <mergeCell ref="L1:N5"/>
    <mergeCell ref="A1:C1"/>
    <mergeCell ref="D1:K1"/>
    <mergeCell ref="A2:C2"/>
    <mergeCell ref="D2:K2"/>
    <mergeCell ref="A3:C3"/>
    <mergeCell ref="D3:K3"/>
  </mergeCells>
  <conditionalFormatting sqref="R25 R23 R9 R21 R19 R13 R15 R17 R11">
    <cfRule type="cellIs" priority="1" dxfId="1" operator="greaterThan" stopIfTrue="1">
      <formula>0</formula>
    </cfRule>
    <cfRule type="cellIs" priority="2" dxfId="0" operator="lessThanOrEqual" stopIfTrue="1">
      <formula>0</formula>
    </cfRule>
  </conditionalFormatting>
  <conditionalFormatting sqref="B8:C8 B12:C12 B14:C14 B16:C16 B18:C18 B20:C20 E8:F8 E10:F10 E12:F12 E14:F14 E16:F16 E18:F18 E20:F20 H8:I8 H10:I10 H12:I12 H14:I14 H16:I16 H18:I18 H20:I20 K8:L8 K10:L10 K12:L12 K14:L14 K16:L16 K18:L18 K20:L20 N8:P8 N10:P10 N12:P12 N14:P14 N16:P16 N18:P18 N20:P20 B10:C10">
    <cfRule type="cellIs" priority="3" dxfId="2" operator="equal" stopIfTrue="1">
      <formula>"école"</formula>
    </cfRule>
  </conditionalFormatting>
  <conditionalFormatting sqref="S8:S21">
    <cfRule type="expression" priority="5" dxfId="1" stopIfTrue="1">
      <formula>IF(R9&gt;0,1,0)</formula>
    </cfRule>
    <cfRule type="expression" priority="6" dxfId="0" stopIfTrue="1">
      <formula>IF(R9&lt;=0,1,0)</formula>
    </cfRule>
  </conditionalFormatting>
  <conditionalFormatting sqref="S23 S25">
    <cfRule type="expression" priority="7" dxfId="1" stopIfTrue="1">
      <formula>IF(R23&gt;0,1,0)</formula>
    </cfRule>
    <cfRule type="expression" priority="8" dxfId="0" stopIfTrue="1">
      <formula>IF(R23&lt;=0,1,0)</formula>
    </cfRule>
  </conditionalFormatting>
  <dataValidations count="1">
    <dataValidation type="time" allowBlank="1" showErrorMessage="1" errorTitle="Erreur de saisie" error="Soit le format horaire n'est pas respecté, soit l'horaire saisi est ... impossible pour une journée..." sqref="B9:C9 I25 O21:P21 F25 K21:L21 H21:I21 E21:F21 B21:C21 N19:P19 K19:L19 H19:I19 E19:F19 B19:C19 N17:P17 K17:L17 H17:I17 E17:F17 B17:C17 N15:P15 K15:L15 H15:I15 E15:F15 B15:C15 N13:P13 K13:L13 H13:I13 E13:F13 B13:C13 N11:P11 K11:L11 H11:I11 F11 B11 N9:P9 K9:L9 H9:I9 E9:F9">
      <formula1>0.041666666666666664</formula1>
      <formula2>0.25</formula2>
    </dataValidation>
  </dataValidations>
  <hyperlinks>
    <hyperlink ref="Q1" r:id="rId1" display="snu974@snuipp.fr"/>
  </hyperlinks>
  <printOptions/>
  <pageMargins left="0.5118055555555555" right="0.5118055555555555" top="0.9840277777777777" bottom="0.9840277777777777" header="0.5118055555555555" footer="0.5118055555555555"/>
  <pageSetup fitToHeight="1" fitToWidth="1" horizontalDpi="300" verticalDpi="300" orientation="landscape" paperSize="9"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S25"/>
  <sheetViews>
    <sheetView showGridLines="0" zoomScalePageLayoutView="0" workbookViewId="0" topLeftCell="D1">
      <selection activeCell="D2" sqref="D2:K2"/>
    </sheetView>
  </sheetViews>
  <sheetFormatPr defaultColWidth="11.421875" defaultRowHeight="12.75" customHeight="1"/>
  <cols>
    <col min="1" max="1" width="5.57421875" style="0" customWidth="1"/>
    <col min="2" max="3" width="10.7109375" style="0" customWidth="1"/>
    <col min="4" max="4" width="5.57421875" style="0" customWidth="1"/>
    <col min="5" max="6" width="10.7109375" style="0" customWidth="1"/>
    <col min="7" max="7" width="5.57421875" style="0" customWidth="1"/>
    <col min="8" max="9" width="10.7109375" style="0" customWidth="1"/>
    <col min="10" max="10" width="5.57421875" style="0" customWidth="1"/>
    <col min="11" max="12" width="10.7109375" style="0" customWidth="1"/>
    <col min="13" max="13" width="5.57421875" style="0" customWidth="1"/>
    <col min="14" max="15" width="10.7109375" style="0" customWidth="1"/>
    <col min="16" max="16" width="1.7109375" style="0" customWidth="1"/>
    <col min="17" max="17" width="10.7109375" style="0" customWidth="1"/>
    <col min="18" max="18" width="11.421875" style="0" hidden="1" customWidth="1"/>
    <col min="19" max="19" width="9.00390625" style="0" customWidth="1"/>
  </cols>
  <sheetData>
    <row r="1" spans="1:18" ht="15" customHeight="1">
      <c r="A1" s="91" t="s">
        <v>0</v>
      </c>
      <c r="B1" s="91"/>
      <c r="C1" s="91"/>
      <c r="D1" s="69">
        <f>IF(ISBLANK('Période 1'!D1:K1),"",'Période 1'!D1:K1)</f>
      </c>
      <c r="E1" s="69"/>
      <c r="F1" s="69"/>
      <c r="G1" s="69"/>
      <c r="H1" s="69"/>
      <c r="I1" s="69"/>
      <c r="J1" s="69"/>
      <c r="K1" s="69"/>
      <c r="L1" s="73" t="s">
        <v>28</v>
      </c>
      <c r="M1" s="74"/>
      <c r="N1" s="74"/>
      <c r="Q1" s="1"/>
      <c r="R1" s="1"/>
    </row>
    <row r="2" spans="1:18" ht="15" customHeight="1">
      <c r="A2" s="91" t="s">
        <v>1</v>
      </c>
      <c r="B2" s="91"/>
      <c r="C2" s="91"/>
      <c r="D2" s="69">
        <f>IF(ISBLANK('Période 1'!D2:K2),"",'Période 1'!D2:K2)</f>
      </c>
      <c r="E2" s="69"/>
      <c r="F2" s="69"/>
      <c r="G2" s="69"/>
      <c r="H2" s="69"/>
      <c r="I2" s="69"/>
      <c r="J2" s="69"/>
      <c r="K2" s="69"/>
      <c r="L2" s="74"/>
      <c r="M2" s="74"/>
      <c r="N2" s="74"/>
      <c r="Q2" s="65" t="s">
        <v>27</v>
      </c>
      <c r="R2" s="15"/>
    </row>
    <row r="3" spans="1:14" ht="15" customHeight="1">
      <c r="A3" s="91" t="s">
        <v>2</v>
      </c>
      <c r="B3" s="91"/>
      <c r="C3" s="91"/>
      <c r="D3" s="69">
        <f>IF(ISBLANK('Période 1'!D3:K3),"",'Période 1'!D3:K3)</f>
      </c>
      <c r="E3" s="69"/>
      <c r="F3" s="69"/>
      <c r="G3" s="69"/>
      <c r="H3" s="69"/>
      <c r="I3" s="69"/>
      <c r="J3" s="69"/>
      <c r="K3" s="69"/>
      <c r="L3" s="74"/>
      <c r="M3" s="74"/>
      <c r="N3" s="74"/>
    </row>
    <row r="4" spans="1:14" ht="15" customHeight="1">
      <c r="A4" s="91" t="s">
        <v>3</v>
      </c>
      <c r="B4" s="91"/>
      <c r="C4" s="91"/>
      <c r="D4" s="69">
        <f>IF(ISBLANK('Période 1'!D4:K4),"",'Période 1'!D4:K4)</f>
      </c>
      <c r="E4" s="69"/>
      <c r="F4" s="69"/>
      <c r="G4" s="69"/>
      <c r="H4" s="69"/>
      <c r="I4" s="69"/>
      <c r="J4" s="69"/>
      <c r="K4" s="69"/>
      <c r="L4" s="74"/>
      <c r="M4" s="74"/>
      <c r="N4" s="74"/>
    </row>
    <row r="5" spans="1:14" ht="12.75" customHeight="1">
      <c r="A5" s="2"/>
      <c r="B5" s="2"/>
      <c r="C5" s="2"/>
      <c r="D5" s="3"/>
      <c r="E5" s="3"/>
      <c r="F5" s="3"/>
      <c r="G5" s="3"/>
      <c r="H5" s="3"/>
      <c r="I5" s="3"/>
      <c r="J5" s="3"/>
      <c r="K5" s="3"/>
      <c r="L5" s="74"/>
      <c r="M5" s="74"/>
      <c r="N5" s="74"/>
    </row>
    <row r="6" spans="1:19" ht="21" customHeight="1">
      <c r="A6" s="92" t="s">
        <v>20</v>
      </c>
      <c r="B6" s="92"/>
      <c r="C6" s="92"/>
      <c r="D6" s="92"/>
      <c r="E6" s="92"/>
      <c r="F6" s="92"/>
      <c r="G6" s="92"/>
      <c r="H6" s="92"/>
      <c r="I6" s="92"/>
      <c r="J6" s="92"/>
      <c r="K6" s="92"/>
      <c r="L6" s="92"/>
      <c r="M6" s="92"/>
      <c r="N6" s="92"/>
      <c r="O6" s="5"/>
      <c r="P6" s="5"/>
      <c r="Q6" s="6"/>
      <c r="R6" s="7">
        <v>1</v>
      </c>
      <c r="S6" s="6"/>
    </row>
    <row r="7" spans="1:19" s="1" customFormat="1" ht="52.5" customHeight="1">
      <c r="A7" s="93" t="s">
        <v>5</v>
      </c>
      <c r="B7" s="93"/>
      <c r="C7" s="93"/>
      <c r="D7" s="93" t="s">
        <v>6</v>
      </c>
      <c r="E7" s="93"/>
      <c r="F7" s="93"/>
      <c r="G7" s="93" t="s">
        <v>7</v>
      </c>
      <c r="H7" s="93"/>
      <c r="I7" s="93"/>
      <c r="J7" s="93" t="s">
        <v>8</v>
      </c>
      <c r="K7" s="93"/>
      <c r="L7" s="93"/>
      <c r="M7" s="93" t="s">
        <v>23</v>
      </c>
      <c r="N7" s="93"/>
      <c r="O7" s="93"/>
      <c r="P7" s="8"/>
      <c r="Q7" s="9" t="s">
        <v>9</v>
      </c>
      <c r="R7" s="9"/>
      <c r="S7" s="9" t="s">
        <v>10</v>
      </c>
    </row>
    <row r="8" spans="1:19" ht="12.75" customHeight="1">
      <c r="A8" s="94">
        <v>41665</v>
      </c>
      <c r="B8" s="78" t="s">
        <v>11</v>
      </c>
      <c r="C8" s="78"/>
      <c r="D8" s="94">
        <v>41666</v>
      </c>
      <c r="E8" s="78" t="s">
        <v>11</v>
      </c>
      <c r="F8" s="78"/>
      <c r="G8" s="94">
        <v>41668</v>
      </c>
      <c r="H8" s="78" t="s">
        <v>11</v>
      </c>
      <c r="I8" s="78"/>
      <c r="J8" s="94">
        <f>G8+1</f>
        <v>41669</v>
      </c>
      <c r="K8" s="78" t="s">
        <v>11</v>
      </c>
      <c r="L8" s="78"/>
      <c r="M8" s="94">
        <f>J8+1</f>
        <v>41670</v>
      </c>
      <c r="N8" s="78" t="s">
        <v>11</v>
      </c>
      <c r="O8" s="78"/>
      <c r="P8" s="10"/>
      <c r="Q8" s="84">
        <f>(IF(ISNUMBER(B9),B9,0)+IF(ISNUMBER(E9),E9,0)+IF(ISNUMBER(J9),J9,0)+IF(ISNUMBER(H9),H9,0)+IF(ISNUMBER(K9),K9,0)+IF(ISNUMBER(N9),N9,0))</f>
        <v>0</v>
      </c>
      <c r="R8" s="48"/>
      <c r="S8" s="85">
        <f>IF(R9=0,0,IF(R9&gt;0,"+ "&amp;TEXT(R9,"[hh]:mm"),"- "&amp;TEXT(ABS(R9),"[hh]:mm")))</f>
        <v>0</v>
      </c>
    </row>
    <row r="9" spans="1:19" ht="12.75" customHeight="1">
      <c r="A9" s="94"/>
      <c r="B9" s="95" t="s">
        <v>24</v>
      </c>
      <c r="C9" s="95"/>
      <c r="D9" s="94"/>
      <c r="E9" s="95" t="s">
        <v>24</v>
      </c>
      <c r="F9" s="95"/>
      <c r="G9" s="94"/>
      <c r="H9" s="86"/>
      <c r="I9" s="86"/>
      <c r="J9" s="94"/>
      <c r="K9" s="86"/>
      <c r="L9" s="86"/>
      <c r="M9" s="94"/>
      <c r="N9" s="86"/>
      <c r="O9" s="86"/>
      <c r="P9" s="11"/>
      <c r="Q9" s="84"/>
      <c r="R9" s="51">
        <f>IF(Q8&gt;0,Q8-R$6,0)</f>
        <v>0</v>
      </c>
      <c r="S9" s="85"/>
    </row>
    <row r="10" spans="1:19" ht="12.75" customHeight="1">
      <c r="A10" s="94">
        <f>M8+2</f>
        <v>41672</v>
      </c>
      <c r="B10" s="78" t="s">
        <v>11</v>
      </c>
      <c r="C10" s="78"/>
      <c r="D10" s="94">
        <f>A10+1</f>
        <v>41673</v>
      </c>
      <c r="E10" s="78" t="s">
        <v>11</v>
      </c>
      <c r="F10" s="78"/>
      <c r="G10" s="94">
        <f>D10+2</f>
        <v>41675</v>
      </c>
      <c r="H10" s="78" t="s">
        <v>11</v>
      </c>
      <c r="I10" s="78"/>
      <c r="J10" s="94">
        <f>G10+1</f>
        <v>41676</v>
      </c>
      <c r="K10" s="78" t="s">
        <v>11</v>
      </c>
      <c r="L10" s="78"/>
      <c r="M10" s="94">
        <f>J10+1</f>
        <v>41677</v>
      </c>
      <c r="N10" s="78" t="s">
        <v>11</v>
      </c>
      <c r="O10" s="78"/>
      <c r="P10" s="10"/>
      <c r="Q10" s="84">
        <f>(IF(ISNUMBER(B11),B11,0)+IF(ISNUMBER(E11),E11,0)+IF(ISNUMBER(J11),J11,0)+IF(ISNUMBER(H11),H11,0)+IF(ISNUMBER(K11),K11,0)+IF(ISNUMBER(N11),N11,0))</f>
        <v>0</v>
      </c>
      <c r="R10" s="53"/>
      <c r="S10" s="85">
        <f>IF(R11=0,0,IF(R11&gt;0,"+ "&amp;TEXT(R11,"[hh]:mm"),"- "&amp;TEXT(ABS(R11),"[hh]:mm")))</f>
        <v>0</v>
      </c>
    </row>
    <row r="11" spans="1:19" ht="12.75" customHeight="1">
      <c r="A11" s="94"/>
      <c r="B11" s="86"/>
      <c r="C11" s="86"/>
      <c r="D11" s="94"/>
      <c r="E11" s="86"/>
      <c r="F11" s="86"/>
      <c r="G11" s="94"/>
      <c r="H11" s="86"/>
      <c r="I11" s="86"/>
      <c r="J11" s="94"/>
      <c r="K11" s="86"/>
      <c r="L11" s="86"/>
      <c r="M11" s="94"/>
      <c r="N11" s="86"/>
      <c r="O11" s="86"/>
      <c r="P11" s="11"/>
      <c r="Q11" s="84"/>
      <c r="R11" s="51">
        <f>IF(Q10&gt;0,Q10-R$6,0)</f>
        <v>0</v>
      </c>
      <c r="S11" s="85"/>
    </row>
    <row r="12" spans="1:19" ht="12.75" customHeight="1">
      <c r="A12" s="94">
        <f>M10+2</f>
        <v>41679</v>
      </c>
      <c r="B12" s="78" t="s">
        <v>11</v>
      </c>
      <c r="C12" s="78"/>
      <c r="D12" s="94">
        <f>A12+1</f>
        <v>41680</v>
      </c>
      <c r="E12" s="78" t="s">
        <v>11</v>
      </c>
      <c r="F12" s="78"/>
      <c r="G12" s="94">
        <f>D12+2</f>
        <v>41682</v>
      </c>
      <c r="H12" s="78" t="s">
        <v>11</v>
      </c>
      <c r="I12" s="78"/>
      <c r="J12" s="94">
        <f>G12+1</f>
        <v>41683</v>
      </c>
      <c r="K12" s="78" t="s">
        <v>11</v>
      </c>
      <c r="L12" s="78"/>
      <c r="M12" s="94">
        <f>J12+1</f>
        <v>41684</v>
      </c>
      <c r="N12" s="78" t="s">
        <v>11</v>
      </c>
      <c r="O12" s="78"/>
      <c r="P12" s="10"/>
      <c r="Q12" s="84">
        <f>(IF(ISNUMBER(B13),B13,0)+IF(ISNUMBER(E13),E13,0)+IF(ISNUMBER(J13),J13,0)+IF(ISNUMBER(H13),H13,0)+IF(ISNUMBER(K13),K13,0)+IF(ISNUMBER(N13),N13,0))</f>
        <v>0</v>
      </c>
      <c r="R12" s="53"/>
      <c r="S12" s="85">
        <f>IF(R13=0,0,IF(R13&gt;0,"+ "&amp;TEXT(R13,"[hh]:mm"),"- "&amp;TEXT(ABS(R13),"[hh]:mm")))</f>
        <v>0</v>
      </c>
    </row>
    <row r="13" spans="1:19" ht="12.75" customHeight="1">
      <c r="A13" s="94"/>
      <c r="B13" s="86"/>
      <c r="C13" s="86"/>
      <c r="D13" s="94"/>
      <c r="E13" s="86"/>
      <c r="F13" s="86"/>
      <c r="G13" s="94"/>
      <c r="H13" s="86"/>
      <c r="I13" s="86"/>
      <c r="J13" s="94"/>
      <c r="K13" s="86"/>
      <c r="L13" s="86"/>
      <c r="M13" s="94"/>
      <c r="N13" s="86"/>
      <c r="O13" s="86"/>
      <c r="P13" s="11"/>
      <c r="Q13" s="84"/>
      <c r="R13" s="51">
        <f>IF(Q12&gt;0,Q12-R$6,0)</f>
        <v>0</v>
      </c>
      <c r="S13" s="85"/>
    </row>
    <row r="14" spans="1:19" ht="12.75" customHeight="1">
      <c r="A14" s="94">
        <f>M12+2</f>
        <v>41686</v>
      </c>
      <c r="B14" s="78" t="s">
        <v>11</v>
      </c>
      <c r="C14" s="78"/>
      <c r="D14" s="94">
        <f>A14+1</f>
        <v>41687</v>
      </c>
      <c r="E14" s="78" t="s">
        <v>11</v>
      </c>
      <c r="F14" s="78"/>
      <c r="G14" s="94">
        <f>D14+2</f>
        <v>41689</v>
      </c>
      <c r="H14" s="78" t="s">
        <v>11</v>
      </c>
      <c r="I14" s="78"/>
      <c r="J14" s="94">
        <f>G14+1</f>
        <v>41690</v>
      </c>
      <c r="K14" s="78" t="s">
        <v>11</v>
      </c>
      <c r="L14" s="78"/>
      <c r="M14" s="94">
        <f>J14+1</f>
        <v>41691</v>
      </c>
      <c r="N14" s="78" t="s">
        <v>11</v>
      </c>
      <c r="O14" s="78"/>
      <c r="P14" s="10"/>
      <c r="Q14" s="84">
        <f>(IF(ISNUMBER(B15),B15,0)+IF(ISNUMBER(E15),E15,0)+IF(ISNUMBER(J15),J15,0)+IF(ISNUMBER(H15),H15,0)+IF(ISNUMBER(K15),K15,0)+IF(ISNUMBER(N15),N15,0))</f>
        <v>0</v>
      </c>
      <c r="R14" s="53"/>
      <c r="S14" s="85">
        <f>IF(R15=0,0,IF(R15&gt;0,"+ "&amp;TEXT(R15,"[hh]:mm"),"- "&amp;TEXT(ABS(R15),"[hh]:mm")))</f>
        <v>0</v>
      </c>
    </row>
    <row r="15" spans="1:19" ht="12.75" customHeight="1">
      <c r="A15" s="94"/>
      <c r="B15" s="86"/>
      <c r="C15" s="86"/>
      <c r="D15" s="94"/>
      <c r="E15" s="86"/>
      <c r="F15" s="86"/>
      <c r="G15" s="94"/>
      <c r="H15" s="86"/>
      <c r="I15" s="86"/>
      <c r="J15" s="94"/>
      <c r="K15" s="86"/>
      <c r="L15" s="86"/>
      <c r="M15" s="94"/>
      <c r="N15" s="86"/>
      <c r="O15" s="86"/>
      <c r="P15" s="11"/>
      <c r="Q15" s="84"/>
      <c r="R15" s="51">
        <f>IF(Q14&gt;0,Q14-R$6,0)</f>
        <v>0</v>
      </c>
      <c r="S15" s="85"/>
    </row>
    <row r="16" spans="1:19" ht="12.75" customHeight="1">
      <c r="A16" s="94">
        <f>M14+2</f>
        <v>41693</v>
      </c>
      <c r="B16" s="78" t="s">
        <v>11</v>
      </c>
      <c r="C16" s="78"/>
      <c r="D16" s="94">
        <f>A16+1</f>
        <v>41694</v>
      </c>
      <c r="E16" s="78" t="s">
        <v>11</v>
      </c>
      <c r="F16" s="78"/>
      <c r="G16" s="94">
        <f>D16+2</f>
        <v>41696</v>
      </c>
      <c r="H16" s="78" t="s">
        <v>11</v>
      </c>
      <c r="I16" s="78"/>
      <c r="J16" s="94">
        <f>G16+1</f>
        <v>41697</v>
      </c>
      <c r="K16" s="78" t="s">
        <v>11</v>
      </c>
      <c r="L16" s="78"/>
      <c r="M16" s="94">
        <f>J16+1</f>
        <v>41698</v>
      </c>
      <c r="N16" s="78" t="s">
        <v>11</v>
      </c>
      <c r="O16" s="78"/>
      <c r="P16" s="10"/>
      <c r="Q16" s="84">
        <f>(IF(ISNUMBER(B17),B17,0)+IF(ISNUMBER(E17),E17,0)+IF(ISNUMBER(J17),J17,0)+IF(ISNUMBER(H17),H17,0)+IF(ISNUMBER(K17),K17,0)+IF(ISNUMBER(N17),N17,0))</f>
        <v>0</v>
      </c>
      <c r="R16" s="53"/>
      <c r="S16" s="85">
        <f>IF(R17=0,0,IF(R17&gt;0,"+ "&amp;TEXT(R17,"[hh]:mm"),"- "&amp;TEXT(ABS(R17),"[hh]:mm")))</f>
        <v>0</v>
      </c>
    </row>
    <row r="17" spans="1:19" ht="12.75" customHeight="1">
      <c r="A17" s="94"/>
      <c r="B17" s="86"/>
      <c r="C17" s="86"/>
      <c r="D17" s="94"/>
      <c r="E17" s="86"/>
      <c r="F17" s="86"/>
      <c r="G17" s="94"/>
      <c r="H17" s="86"/>
      <c r="I17" s="86"/>
      <c r="J17" s="94"/>
      <c r="K17" s="86"/>
      <c r="L17" s="86"/>
      <c r="M17" s="94"/>
      <c r="N17" s="86"/>
      <c r="O17" s="86"/>
      <c r="P17" s="11"/>
      <c r="Q17" s="84"/>
      <c r="R17" s="51">
        <f>IF(Q16&gt;0,Q16-R$6,0)</f>
        <v>0</v>
      </c>
      <c r="S17" s="85"/>
    </row>
    <row r="18" spans="1:19" ht="12.75" customHeight="1">
      <c r="A18" s="94">
        <f>M16+2</f>
        <v>41700</v>
      </c>
      <c r="B18" s="78" t="s">
        <v>11</v>
      </c>
      <c r="C18" s="78"/>
      <c r="D18" s="94">
        <f>A18+1</f>
        <v>41701</v>
      </c>
      <c r="E18" s="78" t="s">
        <v>11</v>
      </c>
      <c r="F18" s="78"/>
      <c r="G18" s="94">
        <f>D18+2</f>
        <v>41703</v>
      </c>
      <c r="H18" s="78" t="s">
        <v>11</v>
      </c>
      <c r="I18" s="78"/>
      <c r="J18" s="94">
        <f>G18+1</f>
        <v>41704</v>
      </c>
      <c r="K18" s="78" t="s">
        <v>11</v>
      </c>
      <c r="L18" s="78"/>
      <c r="M18" s="94">
        <f>J18+1</f>
        <v>41705</v>
      </c>
      <c r="N18" s="78" t="s">
        <v>11</v>
      </c>
      <c r="O18" s="78"/>
      <c r="P18" s="10"/>
      <c r="Q18" s="84">
        <f>(IF(ISNUMBER(B19),B19,0)+IF(ISNUMBER(E19),E19,0)+IF(ISNUMBER(J19),J19,0)+IF(ISNUMBER(H19),H19,0)+IF(ISNUMBER(K19),K19,0)+IF(ISNUMBER(N19),N19,0))</f>
        <v>0</v>
      </c>
      <c r="R18" s="53"/>
      <c r="S18" s="85">
        <f>IF(R19=0,0,IF(R19&gt;0,"+ "&amp;TEXT(R19,"[hh]:mm"),"- "&amp;TEXT(ABS(R19),"[hh]:mm")))</f>
        <v>0</v>
      </c>
    </row>
    <row r="19" spans="1:19" ht="12.75" customHeight="1">
      <c r="A19" s="94"/>
      <c r="B19" s="86"/>
      <c r="C19" s="86"/>
      <c r="D19" s="94"/>
      <c r="E19" s="86"/>
      <c r="F19" s="86"/>
      <c r="G19" s="94"/>
      <c r="H19" s="86"/>
      <c r="I19" s="86"/>
      <c r="J19" s="94"/>
      <c r="K19" s="86"/>
      <c r="L19" s="86"/>
      <c r="M19" s="94"/>
      <c r="N19" s="86"/>
      <c r="O19" s="86"/>
      <c r="P19" s="11"/>
      <c r="Q19" s="84"/>
      <c r="R19" s="51">
        <f>IF(Q18&gt;0,Q18-R$6,0)</f>
        <v>0</v>
      </c>
      <c r="S19" s="85"/>
    </row>
    <row r="20" spans="1:19" ht="12.75" customHeight="1">
      <c r="A20" s="94">
        <f>M18+2</f>
        <v>41707</v>
      </c>
      <c r="B20" s="78" t="s">
        <v>11</v>
      </c>
      <c r="C20" s="78"/>
      <c r="D20" s="94">
        <f>A20+1</f>
        <v>41708</v>
      </c>
      <c r="E20" s="78" t="s">
        <v>11</v>
      </c>
      <c r="F20" s="78"/>
      <c r="G20" s="94">
        <f>D20+2</f>
        <v>41710</v>
      </c>
      <c r="H20" s="78" t="s">
        <v>11</v>
      </c>
      <c r="I20" s="78"/>
      <c r="J20" s="94">
        <f>G20+1</f>
        <v>41711</v>
      </c>
      <c r="K20" s="78" t="s">
        <v>11</v>
      </c>
      <c r="L20" s="78"/>
      <c r="M20" s="94">
        <f>J20+1</f>
        <v>41712</v>
      </c>
      <c r="N20" s="78" t="s">
        <v>11</v>
      </c>
      <c r="O20" s="78"/>
      <c r="P20" s="10"/>
      <c r="Q20" s="84">
        <f>(IF(ISNUMBER(B21),B21,0)+IF(ISNUMBER(E21),E21,0)+IF(ISNUMBER(J21),J21,0)+IF(ISNUMBER(H21),H21,0)+IF(ISNUMBER(K21),K21,0)+IF(ISNUMBER(N21),N21,0))</f>
        <v>0</v>
      </c>
      <c r="R20" s="53"/>
      <c r="S20" s="85">
        <f>IF(R21=0,0,IF(R21&gt;0,"+ "&amp;TEXT(R21,"[hh]:mm"),"- "&amp;TEXT(ABS(R21),"[hh]:mm")))</f>
        <v>0</v>
      </c>
    </row>
    <row r="21" spans="1:19" ht="12.75" customHeight="1">
      <c r="A21" s="94"/>
      <c r="B21" s="86"/>
      <c r="C21" s="86"/>
      <c r="D21" s="94"/>
      <c r="E21" s="86"/>
      <c r="F21" s="86"/>
      <c r="G21" s="94"/>
      <c r="H21" s="86"/>
      <c r="I21" s="86"/>
      <c r="J21" s="94"/>
      <c r="K21" s="86"/>
      <c r="L21" s="86"/>
      <c r="M21" s="94"/>
      <c r="N21" s="86"/>
      <c r="O21" s="86"/>
      <c r="P21" s="11"/>
      <c r="Q21" s="84"/>
      <c r="R21" s="51">
        <f>IF(Q20&gt;0,Q20-R$6,0)</f>
        <v>0</v>
      </c>
      <c r="S21" s="85"/>
    </row>
    <row r="22" spans="17:19" ht="12.75" customHeight="1">
      <c r="Q22" s="50"/>
      <c r="R22" s="50"/>
      <c r="S22" s="50"/>
    </row>
    <row r="23" spans="1:19" ht="39" customHeight="1">
      <c r="A23" s="96" t="s">
        <v>13</v>
      </c>
      <c r="B23" s="96"/>
      <c r="C23" s="96"/>
      <c r="D23" s="96"/>
      <c r="E23" s="96"/>
      <c r="F23" s="96"/>
      <c r="G23" s="96"/>
      <c r="H23" s="96"/>
      <c r="I23" s="96"/>
      <c r="J23" s="96"/>
      <c r="K23" s="96"/>
      <c r="L23" s="96"/>
      <c r="M23" s="96"/>
      <c r="N23" s="96"/>
      <c r="Q23" s="14" t="s">
        <v>14</v>
      </c>
      <c r="R23" s="17">
        <f>IF(ISNUMBER(R9),R9,0)+IF(ISNUMBER(R11),R11,0)+IF(ISNUMBER(R13),R13,0)+IF(ISNUMBER(R15),R15,0)+IF(ISNUMBER(R17),R17,0)</f>
        <v>0</v>
      </c>
      <c r="S23" s="49">
        <f>IF(R23=0,0,IF(R23&gt;0,"+ "&amp;TEXT(R23,"[hh]:mm"),"-"&amp;TEXT(ABS(R23),"[hh]:mm")))</f>
        <v>0</v>
      </c>
    </row>
    <row r="24" spans="17:19" ht="12.75" customHeight="1">
      <c r="Q24" s="18"/>
      <c r="R24" s="19"/>
      <c r="S24" s="60"/>
    </row>
    <row r="25" spans="17:19" ht="26.25" customHeight="1">
      <c r="Q25" s="14" t="s">
        <v>19</v>
      </c>
      <c r="R25" s="24">
        <f>R23+'Période 2'!R25</f>
        <v>-0.75</v>
      </c>
      <c r="S25" s="49" t="str">
        <f>IF(R25=0,0,IF(R25&gt;0,"+ "&amp;TEXT(R25,"[hh]:mm"),"-"&amp;TEXT(ABS(R25),"[hh]:mm")))</f>
        <v>-18:00</v>
      </c>
    </row>
  </sheetData>
  <sheetProtection password="92F6" sheet="1" objects="1" scenarios="1" selectLockedCells="1"/>
  <mergeCells count="135">
    <mergeCell ref="A23:N23"/>
    <mergeCell ref="M16:M17"/>
    <mergeCell ref="N16:O16"/>
    <mergeCell ref="Q16:Q17"/>
    <mergeCell ref="A16:A17"/>
    <mergeCell ref="B16:C16"/>
    <mergeCell ref="D16:D17"/>
    <mergeCell ref="E16:F16"/>
    <mergeCell ref="B17:C17"/>
    <mergeCell ref="E17:F17"/>
    <mergeCell ref="G16:G17"/>
    <mergeCell ref="H16:I16"/>
    <mergeCell ref="J16:J17"/>
    <mergeCell ref="K16:L16"/>
    <mergeCell ref="H17:I17"/>
    <mergeCell ref="K17:L17"/>
    <mergeCell ref="M14:M15"/>
    <mergeCell ref="N14:O14"/>
    <mergeCell ref="Q14:Q15"/>
    <mergeCell ref="S14:S15"/>
    <mergeCell ref="N15:O15"/>
    <mergeCell ref="S16:S17"/>
    <mergeCell ref="N17:O17"/>
    <mergeCell ref="E15:F15"/>
    <mergeCell ref="G14:G15"/>
    <mergeCell ref="H14:I14"/>
    <mergeCell ref="J14:J15"/>
    <mergeCell ref="K14:L14"/>
    <mergeCell ref="H15:I15"/>
    <mergeCell ref="K15:L15"/>
    <mergeCell ref="M12:M13"/>
    <mergeCell ref="N12:O12"/>
    <mergeCell ref="Q12:Q13"/>
    <mergeCell ref="S12:S13"/>
    <mergeCell ref="N13:O13"/>
    <mergeCell ref="A14:A15"/>
    <mergeCell ref="B14:C14"/>
    <mergeCell ref="D14:D15"/>
    <mergeCell ref="E14:F14"/>
    <mergeCell ref="B15:C15"/>
    <mergeCell ref="E13:F13"/>
    <mergeCell ref="G12:G13"/>
    <mergeCell ref="H12:I12"/>
    <mergeCell ref="J12:J13"/>
    <mergeCell ref="K12:L12"/>
    <mergeCell ref="H13:I13"/>
    <mergeCell ref="K13:L13"/>
    <mergeCell ref="M10:M11"/>
    <mergeCell ref="N10:O10"/>
    <mergeCell ref="Q10:Q11"/>
    <mergeCell ref="S10:S11"/>
    <mergeCell ref="N11:O11"/>
    <mergeCell ref="A12:A13"/>
    <mergeCell ref="B12:C12"/>
    <mergeCell ref="D12:D13"/>
    <mergeCell ref="E12:F12"/>
    <mergeCell ref="B13:C13"/>
    <mergeCell ref="E11:F11"/>
    <mergeCell ref="G10:G11"/>
    <mergeCell ref="H10:I10"/>
    <mergeCell ref="J10:J11"/>
    <mergeCell ref="K10:L10"/>
    <mergeCell ref="H11:I11"/>
    <mergeCell ref="K11:L11"/>
    <mergeCell ref="M8:M9"/>
    <mergeCell ref="N8:O8"/>
    <mergeCell ref="Q8:Q9"/>
    <mergeCell ref="S8:S9"/>
    <mergeCell ref="N9:O9"/>
    <mergeCell ref="A10:A11"/>
    <mergeCell ref="B10:C10"/>
    <mergeCell ref="D10:D11"/>
    <mergeCell ref="E10:F10"/>
    <mergeCell ref="B11:C11"/>
    <mergeCell ref="G8:G9"/>
    <mergeCell ref="H8:I8"/>
    <mergeCell ref="J8:J9"/>
    <mergeCell ref="K8:L8"/>
    <mergeCell ref="H9:I9"/>
    <mergeCell ref="K9:L9"/>
    <mergeCell ref="A8:A9"/>
    <mergeCell ref="B8:C8"/>
    <mergeCell ref="D8:D9"/>
    <mergeCell ref="E8:F8"/>
    <mergeCell ref="B9:C9"/>
    <mergeCell ref="E9:F9"/>
    <mergeCell ref="A4:C4"/>
    <mergeCell ref="D4:K4"/>
    <mergeCell ref="A6:N6"/>
    <mergeCell ref="A7:C7"/>
    <mergeCell ref="D7:F7"/>
    <mergeCell ref="G7:I7"/>
    <mergeCell ref="J7:L7"/>
    <mergeCell ref="M7:O7"/>
    <mergeCell ref="L1:N5"/>
    <mergeCell ref="A1:C1"/>
    <mergeCell ref="D1:K1"/>
    <mergeCell ref="A2:C2"/>
    <mergeCell ref="D2:K2"/>
    <mergeCell ref="A3:C3"/>
    <mergeCell ref="D3:K3"/>
    <mergeCell ref="A18:A19"/>
    <mergeCell ref="B18:C18"/>
    <mergeCell ref="D18:D19"/>
    <mergeCell ref="E18:F18"/>
    <mergeCell ref="G18:G19"/>
    <mergeCell ref="H18:I18"/>
    <mergeCell ref="B19:C19"/>
    <mergeCell ref="E19:F19"/>
    <mergeCell ref="H19:I19"/>
    <mergeCell ref="J18:J19"/>
    <mergeCell ref="K18:L18"/>
    <mergeCell ref="M18:M19"/>
    <mergeCell ref="N18:O18"/>
    <mergeCell ref="Q18:Q19"/>
    <mergeCell ref="S18:S19"/>
    <mergeCell ref="K19:L19"/>
    <mergeCell ref="N19:O19"/>
    <mergeCell ref="A20:A21"/>
    <mergeCell ref="B20:C20"/>
    <mergeCell ref="D20:D21"/>
    <mergeCell ref="E20:F20"/>
    <mergeCell ref="G20:G21"/>
    <mergeCell ref="H20:I20"/>
    <mergeCell ref="B21:C21"/>
    <mergeCell ref="E21:F21"/>
    <mergeCell ref="H21:I21"/>
    <mergeCell ref="J20:J21"/>
    <mergeCell ref="K20:L20"/>
    <mergeCell ref="M20:M21"/>
    <mergeCell ref="N20:O20"/>
    <mergeCell ref="Q20:Q21"/>
    <mergeCell ref="S20:S21"/>
    <mergeCell ref="K21:L21"/>
    <mergeCell ref="N21:O21"/>
  </mergeCells>
  <conditionalFormatting sqref="R25 R23 R9 R11 R13 R15 R17:R20">
    <cfRule type="cellIs" priority="5" dxfId="1" operator="greaterThan" stopIfTrue="1">
      <formula>0</formula>
    </cfRule>
    <cfRule type="cellIs" priority="6" dxfId="0" operator="lessThanOrEqual" stopIfTrue="1">
      <formula>0</formula>
    </cfRule>
  </conditionalFormatting>
  <conditionalFormatting sqref="S23 S25">
    <cfRule type="expression" priority="7" dxfId="1" stopIfTrue="1">
      <formula>IF(R23&gt;0,1,0)</formula>
    </cfRule>
    <cfRule type="expression" priority="8" dxfId="0" stopIfTrue="1">
      <formula>IF(R23&lt;=0,1,0)</formula>
    </cfRule>
  </conditionalFormatting>
  <conditionalFormatting sqref="B8:C8 B10:C10 B12:C12 B14:C14 B16:C16 E8:F8 E10:F10 E12:F12 E14:F14 E16:F16 H8:I8 H10:I10 H12:I12 H14:I14 H16:I16 K8:L8 K10:L10 K12:L12 K14:L14 K16:L16 N8:P8 N10:P10 N12:P12 N14:P14 N16:P16">
    <cfRule type="cellIs" priority="9" dxfId="2" operator="equal" stopIfTrue="1">
      <formula>"école"</formula>
    </cfRule>
  </conditionalFormatting>
  <conditionalFormatting sqref="S8:S21">
    <cfRule type="expression" priority="10" dxfId="1" stopIfTrue="1">
      <formula>IF(R9&gt;0,1,0)</formula>
    </cfRule>
    <cfRule type="expression" priority="11" dxfId="0" stopIfTrue="1">
      <formula>IF(R9&lt;=0,1,0)</formula>
    </cfRule>
  </conditionalFormatting>
  <conditionalFormatting sqref="B18:C18 E18:F18 H18:I18 K18:L18 N18:P18">
    <cfRule type="cellIs" priority="4" dxfId="2" operator="equal" stopIfTrue="1">
      <formula>"école"</formula>
    </cfRule>
  </conditionalFormatting>
  <conditionalFormatting sqref="R21">
    <cfRule type="cellIs" priority="2" dxfId="1" operator="greaterThan" stopIfTrue="1">
      <formula>0</formula>
    </cfRule>
    <cfRule type="cellIs" priority="3" dxfId="0" operator="lessThanOrEqual" stopIfTrue="1">
      <formula>0</formula>
    </cfRule>
  </conditionalFormatting>
  <conditionalFormatting sqref="B20:C20 E20:F20 H20:I20 K20:L20 N20:P20">
    <cfRule type="cellIs" priority="1" dxfId="2" operator="equal" stopIfTrue="1">
      <formula>"école"</formula>
    </cfRule>
  </conditionalFormatting>
  <dataValidations count="1">
    <dataValidation type="time" allowBlank="1" showErrorMessage="1" errorTitle="Erreur de saisie" error="Soit le format horaire n'est pas respecté, soit l'horaire saisi est ... impossible pour une journée..." sqref="F9 B17:C17 K19:L19 N21:P21 N15:P15 K15:L15 H15:I15 E15:F15 B15:C15 N13:P13 K13:L13 H13:I13 E13:F13 B13:C13 N11:P11 K11:L11 H11:I11 E11:F11 B11:C11 N9:P9 K9:L9 H9:I9 E17:F17 H17:I17 K17:L17 N17:P17 B19:C19 E19:F19 H19:I19 N19:P19 B21:C21 E21:F21 H21:I21 K21:L21 C9">
      <formula1>0.041666666666666664</formula1>
      <formula2>0.25</formula2>
    </dataValidation>
  </dataValidations>
  <hyperlinks>
    <hyperlink ref="Q2" r:id="rId1" display="snu974@snuipp.fr"/>
  </hyperlinks>
  <printOptions/>
  <pageMargins left="0.5118055555555555" right="0.5118055555555555" top="0.9840277777777777" bottom="0.9840277777777777" header="0.5118055555555555" footer="0.5118055555555555"/>
  <pageSetup fitToHeight="1" fitToWidth="1" horizontalDpi="300" verticalDpi="300" orientation="landscape"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D1">
      <selection activeCell="D2" sqref="D2:K2"/>
    </sheetView>
  </sheetViews>
  <sheetFormatPr defaultColWidth="11.421875" defaultRowHeight="12.75" customHeight="1"/>
  <cols>
    <col min="1" max="1" width="5.57421875" style="0" customWidth="1"/>
    <col min="2" max="3" width="10.7109375" style="0" customWidth="1"/>
    <col min="4" max="4" width="5.57421875" style="0" customWidth="1"/>
    <col min="5" max="6" width="10.7109375" style="0" customWidth="1"/>
    <col min="7" max="7" width="5.57421875" style="0" customWidth="1"/>
    <col min="8" max="9" width="10.7109375" style="0" customWidth="1"/>
    <col min="10" max="10" width="5.57421875" style="0" customWidth="1"/>
    <col min="11" max="12" width="10.7109375" style="0" customWidth="1"/>
    <col min="13" max="13" width="5.57421875" style="0" customWidth="1"/>
    <col min="14" max="15" width="10.7109375" style="0" customWidth="1"/>
    <col min="16" max="16" width="1.7109375" style="0" customWidth="1"/>
    <col min="17" max="17" width="10.7109375" style="0" customWidth="1"/>
    <col min="18" max="18" width="11.421875" style="0" hidden="1" customWidth="1"/>
    <col min="19" max="19" width="9.00390625" style="0" customWidth="1"/>
  </cols>
  <sheetData>
    <row r="1" spans="1:18" ht="15" customHeight="1">
      <c r="A1" s="91" t="s">
        <v>0</v>
      </c>
      <c r="B1" s="91"/>
      <c r="C1" s="91"/>
      <c r="D1" s="69">
        <f>IF(ISBLANK('Période 1'!D1:K1),"",'Période 1'!D1:K1)</f>
      </c>
      <c r="E1" s="69"/>
      <c r="F1" s="69"/>
      <c r="G1" s="69"/>
      <c r="H1" s="69"/>
      <c r="I1" s="69"/>
      <c r="J1" s="69"/>
      <c r="K1" s="69"/>
      <c r="L1" s="73" t="s">
        <v>28</v>
      </c>
      <c r="M1" s="74"/>
      <c r="N1" s="74"/>
      <c r="Q1" s="62"/>
      <c r="R1" s="1"/>
    </row>
    <row r="2" spans="1:18" ht="15" customHeight="1">
      <c r="A2" s="91" t="s">
        <v>1</v>
      </c>
      <c r="B2" s="91"/>
      <c r="C2" s="91"/>
      <c r="D2" s="69">
        <f>IF(ISBLANK('Période 1'!D2:K2),"",'Période 1'!D2:K2)</f>
      </c>
      <c r="E2" s="69"/>
      <c r="F2" s="69"/>
      <c r="G2" s="69"/>
      <c r="H2" s="69"/>
      <c r="I2" s="69"/>
      <c r="J2" s="69"/>
      <c r="K2" s="69"/>
      <c r="L2" s="74"/>
      <c r="M2" s="74"/>
      <c r="N2" s="74"/>
      <c r="Q2" s="63"/>
      <c r="R2" s="15"/>
    </row>
    <row r="3" spans="1:17" ht="15" customHeight="1">
      <c r="A3" s="91" t="s">
        <v>2</v>
      </c>
      <c r="B3" s="91"/>
      <c r="C3" s="91"/>
      <c r="D3" s="69">
        <f>IF(ISBLANK('Période 1'!D3:K3),"",'Période 1'!D3:K3)</f>
      </c>
      <c r="E3" s="69"/>
      <c r="F3" s="69"/>
      <c r="G3" s="69"/>
      <c r="H3" s="69"/>
      <c r="I3" s="69"/>
      <c r="J3" s="69"/>
      <c r="K3" s="69"/>
      <c r="L3" s="74"/>
      <c r="M3" s="74"/>
      <c r="N3" s="74"/>
      <c r="Q3" s="65" t="s">
        <v>27</v>
      </c>
    </row>
    <row r="4" spans="1:17" ht="15" customHeight="1">
      <c r="A4" s="91" t="s">
        <v>3</v>
      </c>
      <c r="B4" s="91"/>
      <c r="C4" s="91"/>
      <c r="D4" s="69">
        <f>IF(ISBLANK('Période 1'!D4:K4),"",'Période 1'!D4:K4)</f>
      </c>
      <c r="E4" s="69"/>
      <c r="F4" s="69"/>
      <c r="G4" s="69"/>
      <c r="H4" s="69"/>
      <c r="I4" s="69"/>
      <c r="J4" s="69"/>
      <c r="K4" s="69"/>
      <c r="L4" s="74"/>
      <c r="M4" s="74"/>
      <c r="N4" s="74"/>
      <c r="Q4" s="63"/>
    </row>
    <row r="5" spans="1:18" ht="12.75" customHeight="1">
      <c r="A5" s="2"/>
      <c r="B5" s="2"/>
      <c r="C5" s="2"/>
      <c r="D5" s="3"/>
      <c r="E5" s="3"/>
      <c r="F5" s="3"/>
      <c r="G5" s="3"/>
      <c r="H5" s="3"/>
      <c r="I5" s="3"/>
      <c r="J5" s="3"/>
      <c r="K5" s="3"/>
      <c r="L5" s="74"/>
      <c r="M5" s="74"/>
      <c r="N5" s="74"/>
      <c r="Q5" s="63"/>
      <c r="R5" s="16">
        <v>0.25</v>
      </c>
    </row>
    <row r="6" spans="1:19" ht="21" customHeight="1">
      <c r="A6" s="92" t="s">
        <v>21</v>
      </c>
      <c r="B6" s="92"/>
      <c r="C6" s="92"/>
      <c r="D6" s="92"/>
      <c r="E6" s="92"/>
      <c r="F6" s="92"/>
      <c r="G6" s="92"/>
      <c r="H6" s="92"/>
      <c r="I6" s="92"/>
      <c r="J6" s="92"/>
      <c r="K6" s="92"/>
      <c r="L6" s="92"/>
      <c r="M6" s="92"/>
      <c r="N6" s="92"/>
      <c r="O6" s="5"/>
      <c r="P6" s="5"/>
      <c r="Q6" s="64"/>
      <c r="R6" s="7">
        <v>1</v>
      </c>
      <c r="S6" s="6"/>
    </row>
    <row r="7" spans="1:19" s="1" customFormat="1" ht="52.5" customHeight="1">
      <c r="A7" s="93" t="s">
        <v>5</v>
      </c>
      <c r="B7" s="93"/>
      <c r="C7" s="93"/>
      <c r="D7" s="93" t="s">
        <v>6</v>
      </c>
      <c r="E7" s="93"/>
      <c r="F7" s="93"/>
      <c r="G7" s="93" t="s">
        <v>7</v>
      </c>
      <c r="H7" s="93"/>
      <c r="I7" s="93"/>
      <c r="J7" s="93" t="s">
        <v>8</v>
      </c>
      <c r="K7" s="93"/>
      <c r="L7" s="93"/>
      <c r="M7" s="93" t="s">
        <v>23</v>
      </c>
      <c r="N7" s="93"/>
      <c r="O7" s="93"/>
      <c r="P7" s="8"/>
      <c r="Q7" s="9" t="s">
        <v>9</v>
      </c>
      <c r="R7" s="9"/>
      <c r="S7" s="9" t="s">
        <v>10</v>
      </c>
    </row>
    <row r="8" spans="1:19" ht="12.75" customHeight="1">
      <c r="A8" s="94"/>
      <c r="B8" s="78" t="s">
        <v>11</v>
      </c>
      <c r="C8" s="78"/>
      <c r="D8" s="94"/>
      <c r="E8" s="78" t="s">
        <v>11</v>
      </c>
      <c r="F8" s="78"/>
      <c r="G8" s="94">
        <v>41724</v>
      </c>
      <c r="H8" s="78" t="s">
        <v>11</v>
      </c>
      <c r="I8" s="78"/>
      <c r="J8" s="94">
        <f>G8+1</f>
        <v>41725</v>
      </c>
      <c r="K8" s="78" t="s">
        <v>11</v>
      </c>
      <c r="L8" s="78"/>
      <c r="M8" s="94">
        <f>J8+1</f>
        <v>41726</v>
      </c>
      <c r="N8" s="78" t="s">
        <v>11</v>
      </c>
      <c r="O8" s="78"/>
      <c r="P8" s="10"/>
      <c r="Q8" s="84">
        <f>(IF(ISNUMBER(B9),B9,0)+IF(ISNUMBER(E9),E9,0)+IF(ISNUMBER(J9),J9,0)+IF(ISNUMBER(H9),H9,0)+IF(ISNUMBER(K9),K9,0)+IF(ISNUMBER(N9),N9,0))</f>
        <v>0</v>
      </c>
      <c r="R8" s="48"/>
      <c r="S8" s="98">
        <f>IF(R9=0,0,IF(R9&gt;0,"+ "&amp;TEXT(R9,"[hh]:mm"),"- "&amp;TEXT(ABS(R9),"[hh]:mm")))</f>
        <v>0</v>
      </c>
    </row>
    <row r="9" spans="1:19" ht="12.75" customHeight="1">
      <c r="A9" s="94"/>
      <c r="B9" s="95" t="s">
        <v>24</v>
      </c>
      <c r="C9" s="95"/>
      <c r="D9" s="94"/>
      <c r="E9" s="95" t="s">
        <v>24</v>
      </c>
      <c r="F9" s="95"/>
      <c r="G9" s="94"/>
      <c r="H9" s="86"/>
      <c r="I9" s="86"/>
      <c r="J9" s="94"/>
      <c r="K9" s="86"/>
      <c r="L9" s="86"/>
      <c r="M9" s="94"/>
      <c r="N9" s="86"/>
      <c r="O9" s="86"/>
      <c r="P9" s="25"/>
      <c r="Q9" s="84"/>
      <c r="R9" s="51">
        <f>IF(Q8&gt;0,Q8-R$6,0)</f>
        <v>0</v>
      </c>
      <c r="S9" s="99"/>
    </row>
    <row r="10" spans="1:19" ht="12.75" customHeight="1">
      <c r="A10" s="94">
        <f>M8+2</f>
        <v>41728</v>
      </c>
      <c r="B10" s="78" t="s">
        <v>11</v>
      </c>
      <c r="C10" s="78"/>
      <c r="D10" s="94">
        <f>A10+1</f>
        <v>41729</v>
      </c>
      <c r="E10" s="78" t="s">
        <v>11</v>
      </c>
      <c r="F10" s="78"/>
      <c r="G10" s="94">
        <f>D10+2</f>
        <v>41731</v>
      </c>
      <c r="H10" s="78" t="s">
        <v>11</v>
      </c>
      <c r="I10" s="78"/>
      <c r="J10" s="94">
        <f>G10+1</f>
        <v>41732</v>
      </c>
      <c r="K10" s="78" t="s">
        <v>11</v>
      </c>
      <c r="L10" s="78"/>
      <c r="M10" s="94">
        <f>J10+1</f>
        <v>41733</v>
      </c>
      <c r="N10" s="78" t="s">
        <v>11</v>
      </c>
      <c r="O10" s="78"/>
      <c r="P10" s="10"/>
      <c r="Q10" s="84">
        <f>(IF(ISNUMBER(B11),B11,0)+IF(ISNUMBER(E11),E11,0)+IF(ISNUMBER(J11),J11,0)+IF(ISNUMBER(H11),H11,0)+IF(ISNUMBER(K11),K11,0)+IF(ISNUMBER(N11),N11,0))</f>
        <v>0</v>
      </c>
      <c r="R10" s="53"/>
      <c r="S10" s="85">
        <f>IF(R11=0,0,IF(R11&gt;0,"+ "&amp;TEXT(R11,"[hh]:mm"),"- "&amp;TEXT(ABS(R11),"[hh]:mm")))</f>
        <v>0</v>
      </c>
    </row>
    <row r="11" spans="1:19" ht="12.75" customHeight="1">
      <c r="A11" s="94"/>
      <c r="B11" s="86"/>
      <c r="C11" s="86"/>
      <c r="D11" s="94"/>
      <c r="E11" s="86"/>
      <c r="F11" s="86"/>
      <c r="G11" s="94"/>
      <c r="H11" s="86"/>
      <c r="I11" s="86"/>
      <c r="J11" s="94"/>
      <c r="K11" s="86"/>
      <c r="L11" s="86"/>
      <c r="M11" s="94"/>
      <c r="N11" s="86"/>
      <c r="O11" s="86"/>
      <c r="P11" s="25"/>
      <c r="Q11" s="84"/>
      <c r="R11" s="51">
        <f>IF(Q10&gt;0,Q10-R$6,0)</f>
        <v>0</v>
      </c>
      <c r="S11" s="85"/>
    </row>
    <row r="12" spans="1:19" ht="12.75" customHeight="1">
      <c r="A12" s="94">
        <f>M10+2</f>
        <v>41735</v>
      </c>
      <c r="B12" s="78" t="s">
        <v>11</v>
      </c>
      <c r="C12" s="78"/>
      <c r="D12" s="94">
        <f>A12+1</f>
        <v>41736</v>
      </c>
      <c r="E12" s="78" t="s">
        <v>11</v>
      </c>
      <c r="F12" s="78"/>
      <c r="G12" s="94">
        <f>D12+2</f>
        <v>41738</v>
      </c>
      <c r="H12" s="78" t="s">
        <v>11</v>
      </c>
      <c r="I12" s="78"/>
      <c r="J12" s="94">
        <f>G12+1</f>
        <v>41739</v>
      </c>
      <c r="K12" s="78" t="s">
        <v>11</v>
      </c>
      <c r="L12" s="78"/>
      <c r="M12" s="94">
        <f>J12+1</f>
        <v>41740</v>
      </c>
      <c r="N12" s="78" t="s">
        <v>11</v>
      </c>
      <c r="O12" s="78"/>
      <c r="P12" s="10"/>
      <c r="Q12" s="84">
        <f>(IF(ISNUMBER(B13),B13,0)+IF(ISNUMBER(E13),E13,0)+IF(ISNUMBER(J13),J13,0)+IF(ISNUMBER(H13),H13,0)+IF(ISNUMBER(K13),K13,0)+IF(ISNUMBER(N13),N13,0))</f>
        <v>0</v>
      </c>
      <c r="R12" s="53"/>
      <c r="S12" s="85">
        <f>IF(R13=0,0,IF(R13&gt;0,"+ "&amp;TEXT(R13,"[hh]:mm"),"- "&amp;TEXT(ABS(R13),"[hh]:mm")))</f>
        <v>0</v>
      </c>
    </row>
    <row r="13" spans="1:19" ht="12.75" customHeight="1">
      <c r="A13" s="94"/>
      <c r="B13" s="95" t="s">
        <v>16</v>
      </c>
      <c r="C13" s="95"/>
      <c r="D13" s="94"/>
      <c r="E13" s="86"/>
      <c r="F13" s="86"/>
      <c r="G13" s="94"/>
      <c r="H13" s="86"/>
      <c r="I13" s="86"/>
      <c r="J13" s="94"/>
      <c r="K13" s="86"/>
      <c r="L13" s="86"/>
      <c r="M13" s="94"/>
      <c r="N13" s="86"/>
      <c r="O13" s="86"/>
      <c r="P13" s="25"/>
      <c r="Q13" s="84"/>
      <c r="R13" s="51">
        <f>IF(Q12&gt;0,Q12-R$6,0)</f>
        <v>0</v>
      </c>
      <c r="S13" s="85"/>
    </row>
    <row r="14" spans="1:19" ht="12.75" customHeight="1">
      <c r="A14" s="94">
        <f>M12+2</f>
        <v>41742</v>
      </c>
      <c r="B14" s="78" t="s">
        <v>11</v>
      </c>
      <c r="C14" s="78"/>
      <c r="D14" s="94">
        <f>A14+1</f>
        <v>41743</v>
      </c>
      <c r="E14" s="78" t="s">
        <v>11</v>
      </c>
      <c r="F14" s="78"/>
      <c r="G14" s="94">
        <f>D14+2</f>
        <v>41745</v>
      </c>
      <c r="H14" s="78" t="s">
        <v>11</v>
      </c>
      <c r="I14" s="78"/>
      <c r="J14" s="94">
        <f>G14+1</f>
        <v>41746</v>
      </c>
      <c r="K14" s="78" t="s">
        <v>11</v>
      </c>
      <c r="L14" s="78"/>
      <c r="M14" s="94">
        <f>J14+1</f>
        <v>41747</v>
      </c>
      <c r="N14" s="78" t="s">
        <v>11</v>
      </c>
      <c r="O14" s="78"/>
      <c r="P14" s="10"/>
      <c r="Q14" s="84">
        <f>(IF(ISNUMBER(B15),B15,0)+IF(ISNUMBER(E15),E15,0)+IF(ISNUMBER(J15),J15,0)+IF(ISNUMBER(H15),H15,0)+IF(ISNUMBER(K15),K15,0)+IF(ISNUMBER(N15),N15,0))</f>
        <v>0</v>
      </c>
      <c r="R14" s="53"/>
      <c r="S14" s="85">
        <f>IF(R15=0,0,IF(R15&gt;0,"+ "&amp;TEXT(R15,"[hh]:mm"),"- "&amp;TEXT(ABS(R15),"[hh]:mm")))</f>
        <v>0</v>
      </c>
    </row>
    <row r="15" spans="1:19" ht="12.75" customHeight="1">
      <c r="A15" s="94"/>
      <c r="B15" s="86"/>
      <c r="C15" s="86"/>
      <c r="D15" s="94"/>
      <c r="E15" s="86"/>
      <c r="F15" s="86"/>
      <c r="G15" s="94"/>
      <c r="H15" s="86"/>
      <c r="I15" s="86"/>
      <c r="J15" s="94"/>
      <c r="K15" s="86"/>
      <c r="L15" s="86"/>
      <c r="M15" s="94"/>
      <c r="N15" s="86"/>
      <c r="O15" s="86"/>
      <c r="P15" s="25"/>
      <c r="Q15" s="84"/>
      <c r="R15" s="51">
        <f>IF(Q14&gt;0,Q14-R$6,0)</f>
        <v>0</v>
      </c>
      <c r="S15" s="85"/>
    </row>
    <row r="16" spans="1:19" ht="12.75" customHeight="1">
      <c r="A16" s="94">
        <f>M14+2</f>
        <v>41749</v>
      </c>
      <c r="B16" s="78" t="s">
        <v>11</v>
      </c>
      <c r="C16" s="78"/>
      <c r="D16" s="94">
        <f>A16+1</f>
        <v>41750</v>
      </c>
      <c r="E16" s="78" t="s">
        <v>11</v>
      </c>
      <c r="F16" s="78"/>
      <c r="G16" s="94">
        <f>D16+2</f>
        <v>41752</v>
      </c>
      <c r="H16" s="78" t="s">
        <v>11</v>
      </c>
      <c r="I16" s="78"/>
      <c r="J16" s="94">
        <f>G16+1</f>
        <v>41753</v>
      </c>
      <c r="K16" s="78" t="s">
        <v>11</v>
      </c>
      <c r="L16" s="78"/>
      <c r="M16" s="94">
        <f>J16+1</f>
        <v>41754</v>
      </c>
      <c r="N16" s="78" t="s">
        <v>11</v>
      </c>
      <c r="O16" s="78"/>
      <c r="P16" s="10"/>
      <c r="Q16" s="84">
        <f>(IF(ISNUMBER(B17),B17,0)+IF(ISNUMBER(E17),E17,0)+IF(ISNUMBER(J17),J17,0)+IF(ISNUMBER(H17),H17,0)+IF(ISNUMBER(K17),K17,0)+IF(ISNUMBER(N17),N17,0))</f>
        <v>0</v>
      </c>
      <c r="R16" s="53"/>
      <c r="S16" s="85">
        <f>IF(R17=0,0,IF(R17&gt;0,"+ "&amp;TEXT(R17,"[hh]:mm"),"- "&amp;TEXT(ABS(R17),"[hh]:mm")))</f>
        <v>0</v>
      </c>
    </row>
    <row r="17" spans="1:19" ht="12.75" customHeight="1">
      <c r="A17" s="94"/>
      <c r="B17" s="86"/>
      <c r="C17" s="86"/>
      <c r="D17" s="94"/>
      <c r="E17" s="86"/>
      <c r="F17" s="86"/>
      <c r="G17" s="94"/>
      <c r="H17" s="86"/>
      <c r="I17" s="86"/>
      <c r="J17" s="94"/>
      <c r="K17" s="86"/>
      <c r="L17" s="86"/>
      <c r="M17" s="94"/>
      <c r="N17" s="86"/>
      <c r="O17" s="86"/>
      <c r="P17" s="25"/>
      <c r="Q17" s="84"/>
      <c r="R17" s="51">
        <f>IF(Q16&gt;0,Q16-R$6,0)</f>
        <v>0</v>
      </c>
      <c r="S17" s="85"/>
    </row>
    <row r="18" spans="1:19" ht="12.75" customHeight="1">
      <c r="A18" s="94">
        <f>M16+2</f>
        <v>41756</v>
      </c>
      <c r="B18" s="78" t="s">
        <v>11</v>
      </c>
      <c r="C18" s="78"/>
      <c r="D18" s="94">
        <f>A18+1</f>
        <v>41757</v>
      </c>
      <c r="E18" s="78" t="s">
        <v>11</v>
      </c>
      <c r="F18" s="78"/>
      <c r="G18" s="94">
        <f>D18+2</f>
        <v>41759</v>
      </c>
      <c r="H18" s="78" t="s">
        <v>11</v>
      </c>
      <c r="I18" s="78"/>
      <c r="J18" s="94">
        <f>G18+1</f>
        <v>41760</v>
      </c>
      <c r="K18" s="78" t="s">
        <v>11</v>
      </c>
      <c r="L18" s="78"/>
      <c r="M18" s="94">
        <f>J18+1</f>
        <v>41761</v>
      </c>
      <c r="N18" s="78" t="s">
        <v>11</v>
      </c>
      <c r="O18" s="78"/>
      <c r="P18" s="10"/>
      <c r="Q18" s="84">
        <f>(IF(ISNUMBER(B21),B21,0)+IF(ISNUMBER(E19),E19,0)+IF(ISNUMBER(J19),J19,0)+IF(ISNUMBER(H19),H19,0)+IF(ISNUMBER(K19),K19,0)+IF(ISNUMBER(N19),N19,0))</f>
        <v>0</v>
      </c>
      <c r="R18" s="53"/>
      <c r="S18" s="85">
        <f>IF(R19=0,0,IF(R19&gt;0,"+ "&amp;TEXT(R19,"[hh]:mm"),"- "&amp;TEXT(ABS(R19),"[hh]:mm")))</f>
        <v>0</v>
      </c>
    </row>
    <row r="19" spans="1:19" ht="12.75" customHeight="1">
      <c r="A19" s="94"/>
      <c r="B19" s="86"/>
      <c r="C19" s="86"/>
      <c r="D19" s="94"/>
      <c r="E19" s="86"/>
      <c r="F19" s="86"/>
      <c r="G19" s="94"/>
      <c r="H19" s="86"/>
      <c r="I19" s="86"/>
      <c r="J19" s="94"/>
      <c r="K19" s="95" t="s">
        <v>16</v>
      </c>
      <c r="L19" s="95"/>
      <c r="M19" s="94"/>
      <c r="N19" s="86"/>
      <c r="O19" s="86"/>
      <c r="P19" s="25"/>
      <c r="Q19" s="84"/>
      <c r="R19" s="51">
        <f>IF(Q18&gt;0,Q18-R$6,0)</f>
        <v>0</v>
      </c>
      <c r="S19" s="85"/>
    </row>
    <row r="20" spans="1:19" ht="12.75" customHeight="1">
      <c r="A20" s="94">
        <f>M18+2</f>
        <v>41763</v>
      </c>
      <c r="B20" s="78" t="s">
        <v>11</v>
      </c>
      <c r="C20" s="78"/>
      <c r="D20" s="94">
        <f>A20+1</f>
        <v>41764</v>
      </c>
      <c r="E20" s="78" t="s">
        <v>11</v>
      </c>
      <c r="F20" s="78"/>
      <c r="G20" s="94">
        <f>D20+2</f>
        <v>41766</v>
      </c>
      <c r="H20" s="78" t="s">
        <v>11</v>
      </c>
      <c r="I20" s="78"/>
      <c r="J20" s="94">
        <f>G20+1</f>
        <v>41767</v>
      </c>
      <c r="K20" s="78" t="s">
        <v>11</v>
      </c>
      <c r="L20" s="78"/>
      <c r="M20" s="94">
        <f>J20+1</f>
        <v>41768</v>
      </c>
      <c r="N20" s="78" t="s">
        <v>11</v>
      </c>
      <c r="O20" s="78"/>
      <c r="P20" s="25"/>
      <c r="Q20" s="84">
        <f>(IF(ISNUMBER(#REF!),#REF!,0)+IF(ISNUMBER(E21),E21,0)+IF(ISNUMBER(J21),J21,0)+IF(ISNUMBER(H21),H21,0)+IF(ISNUMBER(K21),K21,0)+IF(ISNUMBER(N21),N21,0))</f>
        <v>0</v>
      </c>
      <c r="R20" s="53"/>
      <c r="S20" s="85">
        <f>IF(R21=0,0,IF(R21&gt;0,"+ "&amp;TEXT(R21,"[hh]:mm"),"- "&amp;TEXT(ABS(R21),"[hh]:mm")))</f>
        <v>0</v>
      </c>
    </row>
    <row r="21" spans="1:19" ht="12.75" customHeight="1">
      <c r="A21" s="94"/>
      <c r="B21" s="86"/>
      <c r="C21" s="86"/>
      <c r="D21" s="94"/>
      <c r="E21" s="86"/>
      <c r="F21" s="86"/>
      <c r="G21" s="94"/>
      <c r="H21" s="86"/>
      <c r="I21" s="86"/>
      <c r="J21" s="94"/>
      <c r="K21" s="95" t="s">
        <v>16</v>
      </c>
      <c r="L21" s="95"/>
      <c r="M21" s="94"/>
      <c r="N21" s="95" t="s">
        <v>24</v>
      </c>
      <c r="O21" s="95"/>
      <c r="P21" s="25"/>
      <c r="Q21" s="84"/>
      <c r="R21" s="51">
        <f>IF(Q20&gt;0,Q20-R$6+IF(ISNUMBER(F$25),F$25,R$5),0)</f>
        <v>0</v>
      </c>
      <c r="S21" s="85"/>
    </row>
    <row r="22" spans="17:19" ht="12.75" customHeight="1">
      <c r="Q22" s="50"/>
      <c r="R22" s="50"/>
      <c r="S22" s="50"/>
    </row>
    <row r="23" spans="1:19" ht="39" customHeight="1">
      <c r="A23" s="96" t="s">
        <v>13</v>
      </c>
      <c r="B23" s="96"/>
      <c r="C23" s="96"/>
      <c r="D23" s="96"/>
      <c r="E23" s="96"/>
      <c r="F23" s="96"/>
      <c r="G23" s="96"/>
      <c r="H23" s="96"/>
      <c r="I23" s="96"/>
      <c r="J23" s="96"/>
      <c r="K23" s="96"/>
      <c r="L23" s="96"/>
      <c r="M23" s="96"/>
      <c r="N23" s="96"/>
      <c r="Q23" s="54" t="s">
        <v>14</v>
      </c>
      <c r="R23" s="57">
        <f>IF(ISNUMBER(R9),R9,0)+IF(ISNUMBER(R11),R11,0)+IF(ISNUMBER(R13),R13,0)+IF(ISNUMBER(R15),R15,0)+IF(ISNUMBER(R17),R17,0)+IF(ISNUMBER(R19),R19,0)+IF(ISNUMBER(R21),R21,0)</f>
        <v>0</v>
      </c>
      <c r="S23" s="49">
        <f>IF(R23=0,0,IF(R23&gt;0,"+ "&amp;TEXT(R23,"[hh]:mm"),"-"&amp;TEXT(ABS(R23),"[hh]:mm")))</f>
        <v>0</v>
      </c>
    </row>
    <row r="24" spans="1:19" ht="12.75" customHeight="1">
      <c r="A24" s="1" t="s">
        <v>17</v>
      </c>
      <c r="Q24" s="58"/>
      <c r="R24" s="59"/>
      <c r="S24" s="60"/>
    </row>
    <row r="25" spans="1:19" ht="26.25" customHeight="1">
      <c r="A25" s="97" t="s">
        <v>18</v>
      </c>
      <c r="B25" s="97"/>
      <c r="C25" s="97"/>
      <c r="D25" s="97"/>
      <c r="E25" s="20">
        <v>42100</v>
      </c>
      <c r="F25" s="21"/>
      <c r="H25" s="20" t="s">
        <v>26</v>
      </c>
      <c r="I25" s="21"/>
      <c r="K25" s="20" t="s">
        <v>25</v>
      </c>
      <c r="L25" s="21"/>
      <c r="Q25" s="54" t="s">
        <v>19</v>
      </c>
      <c r="R25" s="61">
        <f>R23+'Période 3'!R25</f>
        <v>-0.75</v>
      </c>
      <c r="S25" s="49" t="str">
        <f>IF(R25=0,0,IF(R25&gt;0,"+ "&amp;TEXT(R25,"[hh]:mm"),"-"&amp;TEXT(ABS(R25),"[hh]:mm")))</f>
        <v>-18:00</v>
      </c>
    </row>
    <row r="26" spans="17:19" ht="12.75" customHeight="1">
      <c r="Q26" s="50"/>
      <c r="R26" s="50"/>
      <c r="S26" s="50"/>
    </row>
  </sheetData>
  <sheetProtection password="92F6" sheet="1" objects="1" selectLockedCells="1"/>
  <mergeCells count="136">
    <mergeCell ref="A23:N23"/>
    <mergeCell ref="A25:D25"/>
    <mergeCell ref="M20:M21"/>
    <mergeCell ref="N20:O20"/>
    <mergeCell ref="A20:A21"/>
    <mergeCell ref="B20:C20"/>
    <mergeCell ref="D20:D21"/>
    <mergeCell ref="E20:F20"/>
    <mergeCell ref="E21:F21"/>
    <mergeCell ref="B21:C21"/>
    <mergeCell ref="Q20:Q21"/>
    <mergeCell ref="S20:S21"/>
    <mergeCell ref="N21:O21"/>
    <mergeCell ref="G20:G21"/>
    <mergeCell ref="H20:I20"/>
    <mergeCell ref="J20:J21"/>
    <mergeCell ref="K20:L20"/>
    <mergeCell ref="H21:I21"/>
    <mergeCell ref="K21:L21"/>
    <mergeCell ref="K19:L19"/>
    <mergeCell ref="M18:M19"/>
    <mergeCell ref="N18:O18"/>
    <mergeCell ref="Q18:Q19"/>
    <mergeCell ref="S18:S19"/>
    <mergeCell ref="N19:O19"/>
    <mergeCell ref="B19:C19"/>
    <mergeCell ref="G18:G19"/>
    <mergeCell ref="A18:A19"/>
    <mergeCell ref="B18:C18"/>
    <mergeCell ref="D18:D19"/>
    <mergeCell ref="E18:F18"/>
    <mergeCell ref="M16:M17"/>
    <mergeCell ref="N16:O16"/>
    <mergeCell ref="Q16:Q17"/>
    <mergeCell ref="S16:S17"/>
    <mergeCell ref="N17:O17"/>
    <mergeCell ref="E19:F19"/>
    <mergeCell ref="H18:I18"/>
    <mergeCell ref="J18:J19"/>
    <mergeCell ref="K18:L18"/>
    <mergeCell ref="H19:I19"/>
    <mergeCell ref="E17:F17"/>
    <mergeCell ref="G16:G17"/>
    <mergeCell ref="H16:I16"/>
    <mergeCell ref="J16:J17"/>
    <mergeCell ref="K16:L16"/>
    <mergeCell ref="H17:I17"/>
    <mergeCell ref="K17:L17"/>
    <mergeCell ref="M14:M15"/>
    <mergeCell ref="N14:O14"/>
    <mergeCell ref="Q14:Q15"/>
    <mergeCell ref="S14:S15"/>
    <mergeCell ref="N15:O15"/>
    <mergeCell ref="A16:A17"/>
    <mergeCell ref="B16:C16"/>
    <mergeCell ref="D16:D17"/>
    <mergeCell ref="E16:F16"/>
    <mergeCell ref="B17:C17"/>
    <mergeCell ref="E15:F15"/>
    <mergeCell ref="G14:G15"/>
    <mergeCell ref="H14:I14"/>
    <mergeCell ref="J14:J15"/>
    <mergeCell ref="K14:L14"/>
    <mergeCell ref="H15:I15"/>
    <mergeCell ref="K15:L15"/>
    <mergeCell ref="M12:M13"/>
    <mergeCell ref="N12:O12"/>
    <mergeCell ref="Q12:Q13"/>
    <mergeCell ref="S12:S13"/>
    <mergeCell ref="N13:O13"/>
    <mergeCell ref="A14:A15"/>
    <mergeCell ref="B14:C14"/>
    <mergeCell ref="D14:D15"/>
    <mergeCell ref="E14:F14"/>
    <mergeCell ref="B15:C15"/>
    <mergeCell ref="E13:F13"/>
    <mergeCell ref="G12:G13"/>
    <mergeCell ref="H12:I12"/>
    <mergeCell ref="J12:J13"/>
    <mergeCell ref="K12:L12"/>
    <mergeCell ref="H13:I13"/>
    <mergeCell ref="K13:L13"/>
    <mergeCell ref="M10:M11"/>
    <mergeCell ref="N10:O10"/>
    <mergeCell ref="Q10:Q11"/>
    <mergeCell ref="S10:S11"/>
    <mergeCell ref="N11:O11"/>
    <mergeCell ref="A12:A13"/>
    <mergeCell ref="B12:C12"/>
    <mergeCell ref="D12:D13"/>
    <mergeCell ref="E12:F12"/>
    <mergeCell ref="B13:C13"/>
    <mergeCell ref="E11:F11"/>
    <mergeCell ref="G10:G11"/>
    <mergeCell ref="H10:I10"/>
    <mergeCell ref="J10:J11"/>
    <mergeCell ref="K10:L10"/>
    <mergeCell ref="H11:I11"/>
    <mergeCell ref="K11:L11"/>
    <mergeCell ref="M8:M9"/>
    <mergeCell ref="N8:O8"/>
    <mergeCell ref="Q8:Q9"/>
    <mergeCell ref="S8:S9"/>
    <mergeCell ref="N9:O9"/>
    <mergeCell ref="A10:A11"/>
    <mergeCell ref="B10:C10"/>
    <mergeCell ref="D10:D11"/>
    <mergeCell ref="E10:F10"/>
    <mergeCell ref="B11:C11"/>
    <mergeCell ref="G8:G9"/>
    <mergeCell ref="H8:I8"/>
    <mergeCell ref="J8:J9"/>
    <mergeCell ref="K8:L8"/>
    <mergeCell ref="H9:I9"/>
    <mergeCell ref="K9:L9"/>
    <mergeCell ref="A8:A9"/>
    <mergeCell ref="B8:C8"/>
    <mergeCell ref="D8:D9"/>
    <mergeCell ref="E8:F8"/>
    <mergeCell ref="B9:C9"/>
    <mergeCell ref="E9:F9"/>
    <mergeCell ref="A4:C4"/>
    <mergeCell ref="D4:K4"/>
    <mergeCell ref="A6:N6"/>
    <mergeCell ref="A7:C7"/>
    <mergeCell ref="D7:F7"/>
    <mergeCell ref="G7:I7"/>
    <mergeCell ref="J7:L7"/>
    <mergeCell ref="M7:O7"/>
    <mergeCell ref="L1:N5"/>
    <mergeCell ref="A1:C1"/>
    <mergeCell ref="D1:K1"/>
    <mergeCell ref="A2:C2"/>
    <mergeCell ref="D2:K2"/>
    <mergeCell ref="A3:C3"/>
    <mergeCell ref="D3:K3"/>
  </mergeCells>
  <conditionalFormatting sqref="S8:S21">
    <cfRule type="expression" priority="1" dxfId="1" stopIfTrue="1">
      <formula>IF(R9&gt;0,1,0)</formula>
    </cfRule>
    <cfRule type="expression" priority="2" dxfId="0" stopIfTrue="1">
      <formula>IF(R9&lt;=0,1,0)</formula>
    </cfRule>
  </conditionalFormatting>
  <conditionalFormatting sqref="S23 S25">
    <cfRule type="expression" priority="3" dxfId="1" stopIfTrue="1">
      <formula>IF(R23&gt;0,1,0)</formula>
    </cfRule>
    <cfRule type="expression" priority="4" dxfId="0" stopIfTrue="1">
      <formula>IF(R23&lt;=0,1,0)</formula>
    </cfRule>
  </conditionalFormatting>
  <conditionalFormatting sqref="R25 R23 R9 R11 R19 R13 R15 R17 R21">
    <cfRule type="cellIs" priority="5" dxfId="1" operator="greaterThan" stopIfTrue="1">
      <formula>0</formula>
    </cfRule>
    <cfRule type="cellIs" priority="6" dxfId="0" operator="lessThanOrEqual" stopIfTrue="1">
      <formula>0</formula>
    </cfRule>
  </conditionalFormatting>
  <conditionalFormatting sqref="K18:L18 B8:C8 B10:C10 B12:C12 B14:C14 B16:C16 B18:C18 E8:F8 E10:F10 E12:F12 E14:F14 E16:F16 E18:F18 H8:I8 H10:I10 H12:I12 H14:I14 H16:I16 H18:I18 K8:L8 K10:L10 K12:L12 K14:L14 K16:L16 N8:P8 N10:P10 N12:P12 N14:P14 N16:P16 N18:P18 K20:L20 B20:C20 E20:F20 H20:I20 N20:O20">
    <cfRule type="cellIs" priority="7" dxfId="2" operator="equal" stopIfTrue="1">
      <formula>"école"</formula>
    </cfRule>
  </conditionalFormatting>
  <dataValidations count="1">
    <dataValidation type="time" allowBlank="1" showErrorMessage="1" errorTitle="Erreur de saisie" error="Soit le format horaire n'est pas respecté, soit l'horaire saisi est ... impossible pour une journée..." sqref="O21 L21 C13 H21:I21 E21:F21 F25 N19:O19 I25 H19:I19 E19:F19 N17:O17 K17:L17 H17:I17 E17:F17 B17:C17 N15:O15 K15:L15 H15:I15 E15:F15 B15:C15 N13:O13 K13:L13 H13:I13 E13:F13 B19:C19 N11:O11 K11:L11 H11:I11 E11:F11 B11:C11 N9:O9 K9:L9 H9:I9 B21:C21 F9 C9 L19 L25">
      <formula1>0.041666666666666664</formula1>
      <formula2>0.25</formula2>
    </dataValidation>
  </dataValidations>
  <hyperlinks>
    <hyperlink ref="Q3" r:id="rId1" display="snu974@snuipp.fr"/>
  </hyperlinks>
  <printOptions/>
  <pageMargins left="0.7479166666666667" right="0.7479166666666667" top="0.9840277777777777" bottom="0.9840277777777777" header="0.5118055555555555" footer="0.5118055555555555"/>
  <pageSetup fitToHeight="1" fitToWidth="1" horizontalDpi="300" verticalDpi="300" orientation="landscape" paperSize="9" scale="84"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S27"/>
  <sheetViews>
    <sheetView showGridLines="0" tabSelected="1" zoomScalePageLayoutView="0" workbookViewId="0" topLeftCell="A1">
      <selection activeCell="D3" sqref="D3:K3"/>
    </sheetView>
  </sheetViews>
  <sheetFormatPr defaultColWidth="11.421875" defaultRowHeight="12.75" customHeight="1"/>
  <cols>
    <col min="1" max="1" width="5.57421875" style="0" customWidth="1"/>
    <col min="2" max="3" width="10.7109375" style="0" customWidth="1"/>
    <col min="4" max="4" width="5.57421875" style="0" customWidth="1"/>
    <col min="5" max="6" width="10.7109375" style="0" customWidth="1"/>
    <col min="7" max="7" width="5.57421875" style="0" customWidth="1"/>
    <col min="8" max="9" width="10.7109375" style="0" customWidth="1"/>
    <col min="10" max="10" width="5.57421875" style="0" customWidth="1"/>
    <col min="11" max="12" width="10.7109375" style="0" customWidth="1"/>
    <col min="13" max="13" width="5.57421875" style="0" customWidth="1"/>
    <col min="14" max="15" width="10.7109375" style="0" customWidth="1"/>
    <col min="16" max="16" width="1.7109375" style="26" customWidth="1"/>
    <col min="17" max="17" width="10.7109375" style="0" customWidth="1"/>
    <col min="18" max="18" width="11.421875" style="0" hidden="1" customWidth="1"/>
    <col min="19" max="19" width="9.00390625" style="0" customWidth="1"/>
  </cols>
  <sheetData>
    <row r="1" spans="1:18" ht="15" customHeight="1">
      <c r="A1" s="91" t="s">
        <v>0</v>
      </c>
      <c r="B1" s="91"/>
      <c r="C1" s="91"/>
      <c r="D1" s="69">
        <f>IF(ISBLANK('Période 1'!D1:K1),"",'Période 1'!D1:K1)</f>
      </c>
      <c r="E1" s="69"/>
      <c r="F1" s="69"/>
      <c r="G1" s="69"/>
      <c r="H1" s="69"/>
      <c r="I1" s="69"/>
      <c r="J1" s="69"/>
      <c r="K1" s="69"/>
      <c r="L1" s="73" t="s">
        <v>28</v>
      </c>
      <c r="M1" s="74"/>
      <c r="N1" s="74"/>
      <c r="Q1" s="1"/>
      <c r="R1" s="1"/>
    </row>
    <row r="2" spans="1:18" ht="15" customHeight="1">
      <c r="A2" s="91" t="s">
        <v>1</v>
      </c>
      <c r="B2" s="91"/>
      <c r="C2" s="91"/>
      <c r="D2" s="69">
        <f>IF(ISBLANK('Période 1'!D2:K2),"",'Période 1'!D2:K2)</f>
      </c>
      <c r="E2" s="69"/>
      <c r="F2" s="69"/>
      <c r="G2" s="69"/>
      <c r="H2" s="69"/>
      <c r="I2" s="69"/>
      <c r="J2" s="69"/>
      <c r="K2" s="69"/>
      <c r="L2" s="74"/>
      <c r="M2" s="74"/>
      <c r="N2" s="74"/>
      <c r="Q2" s="15"/>
      <c r="R2" s="15"/>
    </row>
    <row r="3" spans="1:14" ht="15" customHeight="1">
      <c r="A3" s="91" t="s">
        <v>2</v>
      </c>
      <c r="B3" s="91"/>
      <c r="C3" s="91"/>
      <c r="D3" s="69">
        <f>IF(ISBLANK('Période 1'!D3:K3),"",'Période 1'!D3:K3)</f>
      </c>
      <c r="E3" s="69"/>
      <c r="F3" s="69"/>
      <c r="G3" s="69"/>
      <c r="H3" s="69"/>
      <c r="I3" s="69"/>
      <c r="J3" s="69"/>
      <c r="K3" s="69"/>
      <c r="L3" s="74"/>
      <c r="M3" s="74"/>
      <c r="N3" s="74"/>
    </row>
    <row r="4" spans="1:17" ht="15" customHeight="1">
      <c r="A4" s="91" t="s">
        <v>3</v>
      </c>
      <c r="B4" s="91"/>
      <c r="C4" s="91"/>
      <c r="D4" s="69">
        <f>IF(ISBLANK('Période 1'!D4:K4),"",'Période 1'!D4:K4)</f>
      </c>
      <c r="E4" s="69"/>
      <c r="F4" s="69"/>
      <c r="G4" s="69"/>
      <c r="H4" s="69"/>
      <c r="I4" s="69"/>
      <c r="J4" s="69"/>
      <c r="K4" s="69"/>
      <c r="L4" s="74"/>
      <c r="M4" s="74"/>
      <c r="N4" s="74"/>
      <c r="Q4" s="65" t="s">
        <v>27</v>
      </c>
    </row>
    <row r="5" spans="1:18" ht="12.75" customHeight="1">
      <c r="A5" s="2"/>
      <c r="B5" s="2"/>
      <c r="C5" s="2"/>
      <c r="D5" s="3"/>
      <c r="E5" s="3"/>
      <c r="F5" s="3"/>
      <c r="G5" s="3"/>
      <c r="H5" s="3"/>
      <c r="I5" s="3"/>
      <c r="J5" s="3"/>
      <c r="K5" s="3"/>
      <c r="L5" s="74"/>
      <c r="M5" s="74"/>
      <c r="N5" s="74"/>
      <c r="R5" s="16">
        <v>0.25</v>
      </c>
    </row>
    <row r="6" spans="1:19" ht="21" customHeight="1">
      <c r="A6" s="92" t="s">
        <v>22</v>
      </c>
      <c r="B6" s="92"/>
      <c r="C6" s="92"/>
      <c r="D6" s="92"/>
      <c r="E6" s="92"/>
      <c r="F6" s="92"/>
      <c r="G6" s="92"/>
      <c r="H6" s="92"/>
      <c r="I6" s="92"/>
      <c r="J6" s="92"/>
      <c r="K6" s="92"/>
      <c r="L6" s="92"/>
      <c r="M6" s="92"/>
      <c r="N6" s="92"/>
      <c r="O6" s="5"/>
      <c r="P6" s="4"/>
      <c r="Q6" s="13"/>
      <c r="R6" s="7">
        <v>1</v>
      </c>
      <c r="S6" s="6"/>
    </row>
    <row r="7" spans="1:19" s="1" customFormat="1" ht="52.5" customHeight="1">
      <c r="A7" s="93" t="s">
        <v>5</v>
      </c>
      <c r="B7" s="93"/>
      <c r="C7" s="93"/>
      <c r="D7" s="93" t="s">
        <v>6</v>
      </c>
      <c r="E7" s="93"/>
      <c r="F7" s="93"/>
      <c r="G7" s="93" t="s">
        <v>7</v>
      </c>
      <c r="H7" s="93"/>
      <c r="I7" s="93"/>
      <c r="J7" s="93" t="s">
        <v>8</v>
      </c>
      <c r="K7" s="93"/>
      <c r="L7" s="93"/>
      <c r="M7" s="93" t="s">
        <v>23</v>
      </c>
      <c r="N7" s="93"/>
      <c r="O7" s="93"/>
      <c r="P7" s="27"/>
      <c r="Q7" s="9" t="s">
        <v>9</v>
      </c>
      <c r="R7" s="28"/>
      <c r="S7" s="9" t="s">
        <v>10</v>
      </c>
    </row>
    <row r="8" spans="1:19" ht="12.75" customHeight="1">
      <c r="A8" s="94">
        <v>41777</v>
      </c>
      <c r="B8" s="78" t="s">
        <v>11</v>
      </c>
      <c r="C8" s="78"/>
      <c r="D8" s="94">
        <f>A8+1</f>
        <v>41778</v>
      </c>
      <c r="E8" s="78" t="s">
        <v>11</v>
      </c>
      <c r="F8" s="78"/>
      <c r="G8" s="94">
        <f>D8+2</f>
        <v>41780</v>
      </c>
      <c r="H8" s="78" t="s">
        <v>11</v>
      </c>
      <c r="I8" s="78"/>
      <c r="J8" s="94">
        <f>G8+1</f>
        <v>41781</v>
      </c>
      <c r="K8" s="78" t="s">
        <v>11</v>
      </c>
      <c r="L8" s="78"/>
      <c r="M8" s="94">
        <f>J8+1</f>
        <v>41782</v>
      </c>
      <c r="N8" s="78" t="s">
        <v>11</v>
      </c>
      <c r="O8" s="78"/>
      <c r="P8" s="29"/>
      <c r="Q8" s="84">
        <f>(IF(ISNUMBER(B9),B9,0)+IF(ISNUMBER(E9),E9,0)+IF(ISNUMBER(J9),J9,0)+IF(ISNUMBER(H9),H9,0)+IF(ISNUMBER(K9),K9,0)+IF(ISNUMBER(N9),N9,0))</f>
        <v>0</v>
      </c>
      <c r="R8" s="66"/>
      <c r="S8" s="98">
        <f>IF(R9=0,0,IF(R9&gt;0,"+ "&amp;TEXT(R9,"[hh]:mm"),"- "&amp;TEXT(ABS(R9),"[hh]:mm")))</f>
        <v>0</v>
      </c>
    </row>
    <row r="9" spans="1:19" ht="12.75" customHeight="1">
      <c r="A9" s="94"/>
      <c r="B9" s="86"/>
      <c r="C9" s="86"/>
      <c r="D9" s="94"/>
      <c r="E9" s="86"/>
      <c r="F9" s="86"/>
      <c r="G9" s="94"/>
      <c r="H9" s="86"/>
      <c r="I9" s="86"/>
      <c r="J9" s="94"/>
      <c r="K9" s="86"/>
      <c r="L9" s="86"/>
      <c r="M9" s="94"/>
      <c r="N9" s="86"/>
      <c r="O9" s="86"/>
      <c r="P9" s="13"/>
      <c r="Q9" s="84"/>
      <c r="R9" s="56">
        <f>IF(Q8&gt;0,Q8-R$6+IF(ISNUMBER(F$27),F$27,R$5),0)</f>
        <v>0</v>
      </c>
      <c r="S9" s="99"/>
    </row>
    <row r="10" spans="1:19" ht="12.75" customHeight="1">
      <c r="A10" s="94">
        <f>M8+2</f>
        <v>41784</v>
      </c>
      <c r="B10" s="78" t="s">
        <v>11</v>
      </c>
      <c r="C10" s="78"/>
      <c r="D10" s="94">
        <f>A10+1</f>
        <v>41785</v>
      </c>
      <c r="E10" s="78" t="s">
        <v>11</v>
      </c>
      <c r="F10" s="78"/>
      <c r="G10" s="94">
        <f>D10+2</f>
        <v>41787</v>
      </c>
      <c r="H10" s="78" t="s">
        <v>11</v>
      </c>
      <c r="I10" s="78"/>
      <c r="J10" s="94">
        <f>G10+1</f>
        <v>41788</v>
      </c>
      <c r="K10" s="78" t="s">
        <v>11</v>
      </c>
      <c r="L10" s="78"/>
      <c r="M10" s="94">
        <f>J10+1</f>
        <v>41789</v>
      </c>
      <c r="N10" s="78" t="s">
        <v>11</v>
      </c>
      <c r="O10" s="78"/>
      <c r="P10" s="29"/>
      <c r="Q10" s="84">
        <f>(IF(ISNUMBER(#REF!),#REF!,0)+IF(ISNUMBER(E11),E11,0)+IF(ISNUMBER(J11),J11,0)+IF(ISNUMBER(H11),H11,0)+IF(ISNUMBER(N11),N11,0)+IF(ISNUMBER(#REF!),#REF!,0))</f>
        <v>0</v>
      </c>
      <c r="R10" s="67"/>
      <c r="S10" s="98">
        <f>IF(R11=0,0,IF(R11&gt;0,"+ "&amp;TEXT(R11,"[hh]:mm"),"- "&amp;TEXT(ABS(R11),"[hh]:mm")))</f>
        <v>0</v>
      </c>
    </row>
    <row r="11" spans="1:19" ht="12.75" customHeight="1">
      <c r="A11" s="94"/>
      <c r="B11" s="95" t="s">
        <v>16</v>
      </c>
      <c r="C11" s="95"/>
      <c r="D11" s="94"/>
      <c r="E11" s="86"/>
      <c r="F11" s="86"/>
      <c r="G11" s="94"/>
      <c r="H11" s="86"/>
      <c r="I11" s="86"/>
      <c r="J11" s="94"/>
      <c r="K11" s="86"/>
      <c r="L11" s="86"/>
      <c r="M11" s="94"/>
      <c r="N11" s="86"/>
      <c r="O11" s="86"/>
      <c r="P11" s="13"/>
      <c r="Q11" s="84"/>
      <c r="R11" s="56">
        <f>IF(Q10&gt;0,Q10-R$6+IF(ISNUMBER(I$27),I$27,R$5),0)</f>
        <v>0</v>
      </c>
      <c r="S11" s="99"/>
    </row>
    <row r="12" spans="1:19" ht="12.75" customHeight="1">
      <c r="A12" s="94">
        <f>M10+2</f>
        <v>41791</v>
      </c>
      <c r="B12" s="78" t="s">
        <v>11</v>
      </c>
      <c r="C12" s="78"/>
      <c r="D12" s="94">
        <f>A12+1</f>
        <v>41792</v>
      </c>
      <c r="E12" s="78" t="s">
        <v>11</v>
      </c>
      <c r="F12" s="78"/>
      <c r="G12" s="94">
        <f>D12+2</f>
        <v>41794</v>
      </c>
      <c r="H12" s="78" t="s">
        <v>11</v>
      </c>
      <c r="I12" s="78"/>
      <c r="J12" s="94">
        <f>G12+1</f>
        <v>41795</v>
      </c>
      <c r="K12" s="78" t="s">
        <v>11</v>
      </c>
      <c r="L12" s="78"/>
      <c r="M12" s="94">
        <f>J12+1</f>
        <v>41796</v>
      </c>
      <c r="N12" s="78" t="s">
        <v>11</v>
      </c>
      <c r="O12" s="78"/>
      <c r="P12" s="29"/>
      <c r="Q12" s="84">
        <f>(IF(ISNUMBER(B13),B13,0)+IF(ISNUMBER(E13),E13,0)+IF(ISNUMBER(J13),J13,0)+IF(ISNUMBER(H13),H13,0)+IF(ISNUMBER(K13),K13,0)+IF(ISNUMBER(N13),N13,0))</f>
        <v>0</v>
      </c>
      <c r="R12" s="67"/>
      <c r="S12" s="98">
        <f>IF(R13=0,0,IF(R13&gt;0,"+ "&amp;TEXT(R13,"[hh]:mm"),"- "&amp;TEXT(ABS(R13),"[hh]:mm")))</f>
        <v>0</v>
      </c>
    </row>
    <row r="13" spans="1:19" ht="12.75" customHeight="1">
      <c r="A13" s="94"/>
      <c r="B13" s="86"/>
      <c r="C13" s="86"/>
      <c r="D13" s="94"/>
      <c r="E13" s="86"/>
      <c r="F13" s="86"/>
      <c r="G13" s="94"/>
      <c r="H13" s="86"/>
      <c r="I13" s="86"/>
      <c r="J13" s="94"/>
      <c r="K13" s="86"/>
      <c r="L13" s="86"/>
      <c r="M13" s="94"/>
      <c r="N13" s="86"/>
      <c r="O13" s="86"/>
      <c r="P13" s="13"/>
      <c r="Q13" s="84"/>
      <c r="R13" s="56">
        <f>IF(Q12&gt;0,Q12-R$6+IF(ISNUMBER(L$27),L$27,R$5),0)</f>
        <v>0</v>
      </c>
      <c r="S13" s="99"/>
    </row>
    <row r="14" spans="1:19" ht="12.75" customHeight="1">
      <c r="A14" s="94">
        <f>M12+2</f>
        <v>41798</v>
      </c>
      <c r="B14" s="78" t="s">
        <v>11</v>
      </c>
      <c r="C14" s="78"/>
      <c r="D14" s="94">
        <f>A14+1</f>
        <v>41799</v>
      </c>
      <c r="E14" s="78" t="s">
        <v>11</v>
      </c>
      <c r="F14" s="78"/>
      <c r="G14" s="94">
        <f>D14+2</f>
        <v>41801</v>
      </c>
      <c r="H14" s="78" t="s">
        <v>11</v>
      </c>
      <c r="I14" s="78"/>
      <c r="J14" s="94">
        <f>G14+1</f>
        <v>41802</v>
      </c>
      <c r="K14" s="78" t="s">
        <v>11</v>
      </c>
      <c r="L14" s="78"/>
      <c r="M14" s="94">
        <f>J14+1</f>
        <v>41803</v>
      </c>
      <c r="N14" s="78" t="s">
        <v>11</v>
      </c>
      <c r="O14" s="78"/>
      <c r="P14" s="29"/>
      <c r="Q14" s="84">
        <f>(IF(ISNUMBER(B11),B11,0)+IF(ISNUMBER(E15),E15,0)+IF(ISNUMBER(J15),J15,0)+IF(ISNUMBER(H15),H15,0)+IF(ISNUMBER(K15),K15,0)+IF(ISNUMBER(N15),N15,0))</f>
        <v>0</v>
      </c>
      <c r="R14" s="67"/>
      <c r="S14" s="98">
        <f>IF(R15=0,0,IF(R15&gt;0,"+ "&amp;TEXT(R15,"[hh]:mm"),"- "&amp;TEXT(ABS(R15),"[hh]:mm")))</f>
        <v>0</v>
      </c>
    </row>
    <row r="15" spans="1:19" ht="12.75" customHeight="1">
      <c r="A15" s="94"/>
      <c r="B15" s="86"/>
      <c r="C15" s="86"/>
      <c r="D15" s="94"/>
      <c r="E15" s="86"/>
      <c r="F15" s="86"/>
      <c r="G15" s="94"/>
      <c r="H15" s="86"/>
      <c r="I15" s="86"/>
      <c r="J15" s="94"/>
      <c r="K15" s="86"/>
      <c r="L15" s="86"/>
      <c r="M15" s="94"/>
      <c r="N15" s="86"/>
      <c r="O15" s="86"/>
      <c r="P15" s="13"/>
      <c r="Q15" s="84"/>
      <c r="R15" s="56">
        <f>IF(Q14&gt;0,Q14-R$6,0)</f>
        <v>0</v>
      </c>
      <c r="S15" s="99"/>
    </row>
    <row r="16" spans="1:19" ht="12.75" customHeight="1">
      <c r="A16" s="94">
        <f>M14+2</f>
        <v>41805</v>
      </c>
      <c r="B16" s="78" t="s">
        <v>11</v>
      </c>
      <c r="C16" s="78"/>
      <c r="D16" s="94">
        <f>A16+1</f>
        <v>41806</v>
      </c>
      <c r="E16" s="78" t="s">
        <v>11</v>
      </c>
      <c r="F16" s="78"/>
      <c r="G16" s="94">
        <f>D16+2</f>
        <v>41808</v>
      </c>
      <c r="H16" s="78" t="s">
        <v>11</v>
      </c>
      <c r="I16" s="78"/>
      <c r="J16" s="94">
        <f>G16+1</f>
        <v>41809</v>
      </c>
      <c r="K16" s="78" t="s">
        <v>11</v>
      </c>
      <c r="L16" s="78"/>
      <c r="M16" s="94">
        <f>J16+1</f>
        <v>41810</v>
      </c>
      <c r="N16" s="78" t="s">
        <v>11</v>
      </c>
      <c r="O16" s="78"/>
      <c r="P16" s="29"/>
      <c r="Q16" s="84">
        <f>(IF(ISNUMBER(#REF!),#REF!,0)+IF(ISNUMBER(E17),E17,0)+IF(ISNUMBER(J17),J17,0)+IF(ISNUMBER(H17),H17,0)+IF(ISNUMBER(K17),K17,0)+IF(ISNUMBER(N17),N17,0))</f>
        <v>0</v>
      </c>
      <c r="R16" s="67"/>
      <c r="S16" s="98">
        <f>IF(R17=0,0,IF(R17&gt;0,"+ "&amp;TEXT(R17,"[hh]:mm"),"- "&amp;TEXT(ABS(R17),"[hh]:mm")))</f>
        <v>0</v>
      </c>
    </row>
    <row r="17" spans="1:19" ht="12.75" customHeight="1">
      <c r="A17" s="94"/>
      <c r="B17" s="86"/>
      <c r="C17" s="86"/>
      <c r="D17" s="94"/>
      <c r="E17" s="86"/>
      <c r="F17" s="86"/>
      <c r="G17" s="94"/>
      <c r="H17" s="86"/>
      <c r="I17" s="86"/>
      <c r="J17" s="94"/>
      <c r="K17" s="86"/>
      <c r="L17" s="86"/>
      <c r="M17" s="94"/>
      <c r="N17" s="86"/>
      <c r="O17" s="86"/>
      <c r="P17" s="13"/>
      <c r="Q17" s="84"/>
      <c r="R17" s="56">
        <f>IF(Q16&gt;0,Q16-R$6+IF(ISNUMBER(O$27),O$27,R$5),0)</f>
        <v>0</v>
      </c>
      <c r="S17" s="99"/>
    </row>
    <row r="18" spans="1:19" ht="12.75" customHeight="1">
      <c r="A18" s="94">
        <f>M16+2</f>
        <v>41812</v>
      </c>
      <c r="B18" s="78" t="s">
        <v>11</v>
      </c>
      <c r="C18" s="78"/>
      <c r="D18" s="94">
        <f>A18+1</f>
        <v>41813</v>
      </c>
      <c r="E18" s="78" t="s">
        <v>11</v>
      </c>
      <c r="F18" s="78"/>
      <c r="G18" s="94">
        <f>D18+2</f>
        <v>41815</v>
      </c>
      <c r="H18" s="78" t="s">
        <v>11</v>
      </c>
      <c r="I18" s="78"/>
      <c r="J18" s="94">
        <f>G18+1</f>
        <v>41816</v>
      </c>
      <c r="K18" s="78" t="s">
        <v>11</v>
      </c>
      <c r="L18" s="78"/>
      <c r="M18" s="94">
        <f>J18+1</f>
        <v>41817</v>
      </c>
      <c r="N18" s="78" t="s">
        <v>11</v>
      </c>
      <c r="O18" s="78"/>
      <c r="P18" s="29"/>
      <c r="Q18" s="84">
        <f>(IF(ISNUMBER(B19),B19,0)+IF(ISNUMBER(E19),E19,0)+IF(ISNUMBER(J19),J19,0)+IF(ISNUMBER(H19),H19,0)+IF(ISNUMBER(K19),K19,0)+IF(ISNUMBER(N19),N19,0))</f>
        <v>0</v>
      </c>
      <c r="R18" s="67"/>
      <c r="S18" s="98">
        <f>IF(R19=0,0,IF(R19&gt;0,"+ "&amp;TEXT(R19,"[hh]:mm"),"- "&amp;TEXT(ABS(R19),"[hh]:mm")))</f>
        <v>0</v>
      </c>
    </row>
    <row r="19" spans="1:19" ht="12.75" customHeight="1">
      <c r="A19" s="94"/>
      <c r="B19" s="86"/>
      <c r="C19" s="86"/>
      <c r="D19" s="94"/>
      <c r="E19" s="86"/>
      <c r="F19" s="86"/>
      <c r="G19" s="94"/>
      <c r="H19" s="86"/>
      <c r="I19" s="86"/>
      <c r="J19" s="94"/>
      <c r="K19" s="100"/>
      <c r="L19" s="100"/>
      <c r="M19" s="94"/>
      <c r="N19" s="86"/>
      <c r="O19" s="86"/>
      <c r="P19" s="13"/>
      <c r="Q19" s="84"/>
      <c r="R19" s="56">
        <f>IF(Q18&gt;0,Q18-R$6,0)</f>
        <v>0</v>
      </c>
      <c r="S19" s="99"/>
    </row>
    <row r="20" spans="1:19" ht="12.75" customHeight="1">
      <c r="A20" s="94">
        <f>M18+2</f>
        <v>41819</v>
      </c>
      <c r="B20" s="78" t="s">
        <v>11</v>
      </c>
      <c r="C20" s="78"/>
      <c r="D20" s="94">
        <f>A20+1</f>
        <v>41820</v>
      </c>
      <c r="E20" s="78" t="s">
        <v>11</v>
      </c>
      <c r="F20" s="78"/>
      <c r="G20" s="94">
        <f>D20+2</f>
        <v>41822</v>
      </c>
      <c r="H20" s="78" t="s">
        <v>11</v>
      </c>
      <c r="I20" s="78"/>
      <c r="J20" s="94">
        <f>G20+1</f>
        <v>41823</v>
      </c>
      <c r="K20" s="78" t="s">
        <v>11</v>
      </c>
      <c r="L20" s="78"/>
      <c r="M20" s="94">
        <f>J20+1</f>
        <v>41824</v>
      </c>
      <c r="N20" s="78" t="s">
        <v>11</v>
      </c>
      <c r="O20" s="78"/>
      <c r="P20" s="29"/>
      <c r="Q20" s="84">
        <f>(IF(ISNUMBER(B21),B21,0)+IF(ISNUMBER(E21),E21,0)+IF(ISNUMBER(J21),J21,0)+IF(ISNUMBER(H21),H21,0)+IF(ISNUMBER(K21),K21,0)+IF(ISNUMBER(N21),N21,0))</f>
        <v>0</v>
      </c>
      <c r="R20" s="67"/>
      <c r="S20" s="98">
        <f>IF(R21=0,0,IF(R21&gt;0,"+ "&amp;TEXT(R21,"[hh]:mm"),"- "&amp;TEXT(ABS(R21),"[hh]:mm")))</f>
        <v>0</v>
      </c>
    </row>
    <row r="21" spans="1:19" ht="12.75" customHeight="1">
      <c r="A21" s="94"/>
      <c r="B21" s="86"/>
      <c r="C21" s="86"/>
      <c r="D21" s="94"/>
      <c r="E21" s="86"/>
      <c r="F21" s="86"/>
      <c r="G21" s="94"/>
      <c r="H21" s="86"/>
      <c r="I21" s="86"/>
      <c r="J21" s="94"/>
      <c r="K21" s="100"/>
      <c r="L21" s="100"/>
      <c r="M21" s="94"/>
      <c r="N21" s="86"/>
      <c r="O21" s="86"/>
      <c r="P21" s="13"/>
      <c r="Q21" s="84"/>
      <c r="R21" s="56">
        <f>IF(Q20&gt;0,Q20-R$6,0)</f>
        <v>0</v>
      </c>
      <c r="S21" s="99"/>
    </row>
    <row r="22" spans="1:19" ht="12.75" customHeight="1">
      <c r="A22" s="94">
        <f>M20+2</f>
        <v>41826</v>
      </c>
      <c r="B22" s="78" t="s">
        <v>11</v>
      </c>
      <c r="C22" s="78"/>
      <c r="D22" s="94">
        <f>A22+1</f>
        <v>41827</v>
      </c>
      <c r="E22" s="78" t="s">
        <v>11</v>
      </c>
      <c r="F22" s="78"/>
      <c r="G22" s="94">
        <f>D22+2</f>
        <v>41829</v>
      </c>
      <c r="H22" s="78" t="s">
        <v>11</v>
      </c>
      <c r="I22" s="78"/>
      <c r="J22" s="94">
        <f>G22+1</f>
        <v>41830</v>
      </c>
      <c r="K22" s="78" t="s">
        <v>11</v>
      </c>
      <c r="L22" s="78"/>
      <c r="M22" s="94">
        <f>J22+1</f>
        <v>41831</v>
      </c>
      <c r="N22" s="78" t="s">
        <v>11</v>
      </c>
      <c r="O22" s="78"/>
      <c r="P22" s="29"/>
      <c r="Q22" s="84">
        <f>(IF(ISNUMBER(B23),B23,0)+IF(ISNUMBER(E23),E23,0)+IF(ISNUMBER(J23),J23,0)+IF(ISNUMBER(H23),H23,0)+IF(ISNUMBER(K23),K23,0)+IF(ISNUMBER(N23),N23,0))</f>
        <v>0</v>
      </c>
      <c r="R22" s="67"/>
      <c r="S22" s="98">
        <f>IF(R23=0,0,IF(R23&gt;0,"+ "&amp;TEXT(R23,"[hh]:mm"),"- "&amp;TEXT(ABS(R23),"[hh]:mm")))</f>
        <v>0</v>
      </c>
    </row>
    <row r="23" spans="1:19" ht="12.75" customHeight="1">
      <c r="A23" s="94"/>
      <c r="B23" s="86"/>
      <c r="C23" s="86"/>
      <c r="D23" s="94"/>
      <c r="E23" s="86"/>
      <c r="F23" s="86"/>
      <c r="G23" s="94"/>
      <c r="H23" s="95" t="s">
        <v>24</v>
      </c>
      <c r="I23" s="95"/>
      <c r="J23" s="94"/>
      <c r="K23" s="95" t="s">
        <v>24</v>
      </c>
      <c r="L23" s="95"/>
      <c r="M23" s="94"/>
      <c r="N23" s="95" t="s">
        <v>24</v>
      </c>
      <c r="O23" s="95"/>
      <c r="P23" s="13"/>
      <c r="Q23" s="84"/>
      <c r="R23" s="56">
        <f>IF(Q22&gt;0,Q22-R$6,0)</f>
        <v>0</v>
      </c>
      <c r="S23" s="99"/>
    </row>
    <row r="24" spans="17:19" ht="12.75" customHeight="1">
      <c r="Q24" s="50"/>
      <c r="R24" s="50"/>
      <c r="S24" s="50"/>
    </row>
    <row r="25" spans="1:19" ht="39" customHeight="1">
      <c r="A25" s="96" t="s">
        <v>13</v>
      </c>
      <c r="B25" s="96"/>
      <c r="C25" s="96"/>
      <c r="D25" s="96"/>
      <c r="E25" s="96"/>
      <c r="F25" s="96"/>
      <c r="G25" s="96"/>
      <c r="H25" s="96"/>
      <c r="I25" s="96"/>
      <c r="J25" s="96"/>
      <c r="K25" s="96"/>
      <c r="L25" s="96"/>
      <c r="M25" s="96"/>
      <c r="N25" s="96"/>
      <c r="Q25" s="54" t="s">
        <v>14</v>
      </c>
      <c r="R25" s="55">
        <f>IF(ISNUMBER(R9),R9,0)+IF(ISNUMBER(R11),R11,0)+IF(ISNUMBER(R13),R13,0)+IF(ISNUMBER(R15),R15,0)+IF(ISNUMBER(R17),R17,0)+IF(ISNUMBER(R19),R19,0)+IF(ISNUMBER(R21),R21,0)+IF(ISNUMBER(R23),R23,0)+IF(ISNUMBER(#REF!),#REF!,0)+IF(ISNUMBER(#REF!),#REF!,0)</f>
        <v>0</v>
      </c>
      <c r="S25" s="49">
        <f>IF(R25=0,0,IF(R25&gt;0,"+ "&amp;TEXT(R25,"[hh]:mm"),"-"&amp;TEXT(ABS(R25),"[hh]:mm")))</f>
        <v>0</v>
      </c>
    </row>
    <row r="26" spans="1:19" ht="12.75" customHeight="1">
      <c r="A26" s="1" t="s">
        <v>17</v>
      </c>
      <c r="Q26" s="18"/>
      <c r="R26" s="19"/>
      <c r="S26" s="60"/>
    </row>
    <row r="27" spans="1:19" ht="26.25" customHeight="1">
      <c r="A27" s="97" t="s">
        <v>18</v>
      </c>
      <c r="B27" s="97"/>
      <c r="C27" s="97"/>
      <c r="D27" s="97"/>
      <c r="E27" s="20">
        <v>42125</v>
      </c>
      <c r="F27" s="21"/>
      <c r="G27" s="12"/>
      <c r="H27" s="20">
        <v>42132</v>
      </c>
      <c r="I27" s="21"/>
      <c r="K27" s="30">
        <v>42138</v>
      </c>
      <c r="L27" s="21"/>
      <c r="N27" s="30">
        <v>42149</v>
      </c>
      <c r="O27" s="21"/>
      <c r="P27" s="31"/>
      <c r="Q27" s="14" t="s">
        <v>19</v>
      </c>
      <c r="R27" s="32">
        <f>R25+'Période 4'!R25</f>
        <v>-0.75</v>
      </c>
      <c r="S27" s="49" t="str">
        <f>IF(R27=0,0,IF(R27&gt;0,"+ "&amp;TEXT(R27,"[hh]:mm"),"-"&amp;TEXT(ABS(R27),"[hh]:mm")))</f>
        <v>-18:00</v>
      </c>
    </row>
  </sheetData>
  <sheetProtection password="92F6" sheet="1" objects="1" scenarios="1" selectLockedCells="1"/>
  <mergeCells count="153">
    <mergeCell ref="A27:D27"/>
    <mergeCell ref="M22:M23"/>
    <mergeCell ref="N22:O22"/>
    <mergeCell ref="Q22:Q23"/>
    <mergeCell ref="S22:S23"/>
    <mergeCell ref="N23:O23"/>
    <mergeCell ref="A25:N25"/>
    <mergeCell ref="E23:F23"/>
    <mergeCell ref="G22:G23"/>
    <mergeCell ref="H22:I22"/>
    <mergeCell ref="J22:J23"/>
    <mergeCell ref="K22:L22"/>
    <mergeCell ref="H23:I23"/>
    <mergeCell ref="K23:L23"/>
    <mergeCell ref="M20:M21"/>
    <mergeCell ref="N20:O20"/>
    <mergeCell ref="J20:J21"/>
    <mergeCell ref="K20:L20"/>
    <mergeCell ref="H21:I21"/>
    <mergeCell ref="K21:L21"/>
    <mergeCell ref="Q20:Q21"/>
    <mergeCell ref="S20:S21"/>
    <mergeCell ref="N21:O21"/>
    <mergeCell ref="A22:A23"/>
    <mergeCell ref="B22:C22"/>
    <mergeCell ref="D22:D23"/>
    <mergeCell ref="E22:F22"/>
    <mergeCell ref="B23:C23"/>
    <mergeCell ref="G20:G21"/>
    <mergeCell ref="H20:I20"/>
    <mergeCell ref="N18:O18"/>
    <mergeCell ref="Q18:Q19"/>
    <mergeCell ref="S18:S19"/>
    <mergeCell ref="N19:O19"/>
    <mergeCell ref="A20:A21"/>
    <mergeCell ref="B20:C20"/>
    <mergeCell ref="D20:D21"/>
    <mergeCell ref="E20:F20"/>
    <mergeCell ref="B21:C21"/>
    <mergeCell ref="E21:F21"/>
    <mergeCell ref="H18:I18"/>
    <mergeCell ref="J18:J19"/>
    <mergeCell ref="K18:L18"/>
    <mergeCell ref="H19:I19"/>
    <mergeCell ref="K19:L19"/>
    <mergeCell ref="M18:M19"/>
    <mergeCell ref="Q16:Q17"/>
    <mergeCell ref="S16:S17"/>
    <mergeCell ref="N17:O17"/>
    <mergeCell ref="A18:A19"/>
    <mergeCell ref="B18:C18"/>
    <mergeCell ref="D18:D19"/>
    <mergeCell ref="E18:F18"/>
    <mergeCell ref="B19:C19"/>
    <mergeCell ref="E19:F19"/>
    <mergeCell ref="G18:G19"/>
    <mergeCell ref="A16:A17"/>
    <mergeCell ref="B16:C16"/>
    <mergeCell ref="D16:D17"/>
    <mergeCell ref="E16:F16"/>
    <mergeCell ref="E17:F17"/>
    <mergeCell ref="J16:J17"/>
    <mergeCell ref="H17:I17"/>
    <mergeCell ref="G16:G17"/>
    <mergeCell ref="B17:C17"/>
    <mergeCell ref="B11:C11"/>
    <mergeCell ref="H16:I16"/>
    <mergeCell ref="M14:M15"/>
    <mergeCell ref="N14:O14"/>
    <mergeCell ref="Q14:Q15"/>
    <mergeCell ref="S14:S15"/>
    <mergeCell ref="N15:O15"/>
    <mergeCell ref="K16:L16"/>
    <mergeCell ref="M16:M17"/>
    <mergeCell ref="N16:O16"/>
    <mergeCell ref="H14:I14"/>
    <mergeCell ref="J14:J15"/>
    <mergeCell ref="K14:L14"/>
    <mergeCell ref="H15:I15"/>
    <mergeCell ref="K15:L15"/>
    <mergeCell ref="K17:L17"/>
    <mergeCell ref="Q12:Q13"/>
    <mergeCell ref="S12:S13"/>
    <mergeCell ref="N13:O13"/>
    <mergeCell ref="A14:A15"/>
    <mergeCell ref="B14:C14"/>
    <mergeCell ref="D14:D15"/>
    <mergeCell ref="E14:F14"/>
    <mergeCell ref="E15:F15"/>
    <mergeCell ref="B15:C15"/>
    <mergeCell ref="G14:G15"/>
    <mergeCell ref="J12:J13"/>
    <mergeCell ref="K12:L12"/>
    <mergeCell ref="H13:I13"/>
    <mergeCell ref="K13:L13"/>
    <mergeCell ref="M12:M13"/>
    <mergeCell ref="N12:O12"/>
    <mergeCell ref="Q10:Q11"/>
    <mergeCell ref="S10:S11"/>
    <mergeCell ref="A12:A13"/>
    <mergeCell ref="B12:C12"/>
    <mergeCell ref="D12:D13"/>
    <mergeCell ref="E12:F12"/>
    <mergeCell ref="B13:C13"/>
    <mergeCell ref="E13:F13"/>
    <mergeCell ref="G12:G13"/>
    <mergeCell ref="H12:I12"/>
    <mergeCell ref="G10:G11"/>
    <mergeCell ref="H10:I10"/>
    <mergeCell ref="J10:J11"/>
    <mergeCell ref="K10:L10"/>
    <mergeCell ref="H11:I11"/>
    <mergeCell ref="N11:O11"/>
    <mergeCell ref="K11:L11"/>
    <mergeCell ref="M10:M11"/>
    <mergeCell ref="N10:O10"/>
    <mergeCell ref="M8:M9"/>
    <mergeCell ref="N8:O8"/>
    <mergeCell ref="Q8:Q9"/>
    <mergeCell ref="S8:S9"/>
    <mergeCell ref="N9:O9"/>
    <mergeCell ref="A10:A11"/>
    <mergeCell ref="B10:C10"/>
    <mergeCell ref="D10:D11"/>
    <mergeCell ref="E10:F10"/>
    <mergeCell ref="E11:F11"/>
    <mergeCell ref="E9:F9"/>
    <mergeCell ref="G8:G9"/>
    <mergeCell ref="H8:I8"/>
    <mergeCell ref="J8:J9"/>
    <mergeCell ref="K8:L8"/>
    <mergeCell ref="H9:I9"/>
    <mergeCell ref="K9:L9"/>
    <mergeCell ref="A7:C7"/>
    <mergeCell ref="D7:F7"/>
    <mergeCell ref="G7:I7"/>
    <mergeCell ref="J7:L7"/>
    <mergeCell ref="M7:O7"/>
    <mergeCell ref="A8:A9"/>
    <mergeCell ref="B8:C8"/>
    <mergeCell ref="D8:D9"/>
    <mergeCell ref="E8:F8"/>
    <mergeCell ref="B9:C9"/>
    <mergeCell ref="A4:C4"/>
    <mergeCell ref="D4:K4"/>
    <mergeCell ref="A6:N6"/>
    <mergeCell ref="A1:C1"/>
    <mergeCell ref="D1:K1"/>
    <mergeCell ref="A2:C2"/>
    <mergeCell ref="D2:K2"/>
    <mergeCell ref="A3:C3"/>
    <mergeCell ref="D3:K3"/>
    <mergeCell ref="L1:N5"/>
  </mergeCells>
  <conditionalFormatting sqref="S25 S27">
    <cfRule type="expression" priority="1" dxfId="1" stopIfTrue="1">
      <formula>IF(R25&gt;0,1,0)</formula>
    </cfRule>
    <cfRule type="expression" priority="2" dxfId="0" stopIfTrue="1">
      <formula>IF(R25&lt;=0,1,0)</formula>
    </cfRule>
  </conditionalFormatting>
  <conditionalFormatting sqref="R25 R27 R15 R17 R11 R9 R19 R13 R21 R23">
    <cfRule type="cellIs" priority="3" dxfId="1" operator="greaterThan" stopIfTrue="1">
      <formula>0</formula>
    </cfRule>
    <cfRule type="cellIs" priority="4" dxfId="0" operator="lessThanOrEqual" stopIfTrue="1">
      <formula>0</formula>
    </cfRule>
  </conditionalFormatting>
  <conditionalFormatting sqref="E20:F20 B22:C22 E18:F18 K12:L12 K14:L14 B8:C8 B10:C10 B12:C12 B14:C14 H16:I16 H18:I18 H20:I20 E22:F22 E8:F8 E10:F10 E12:F12 E14:F14 N16:P16 N18:P18 N20:P20 B16:C16 B18:C18 K18:L18 K20:L20 H22:I22 H14:I14 N14:P14 H8:I8 H10:I10 H12:I12 N8:P8 N10:P10 N12:P12 E16:F16 K22:L22 N22:P22 B20:C20 K8:L8 K10:L10 K16:L16">
    <cfRule type="cellIs" priority="5" dxfId="2" operator="equal" stopIfTrue="1">
      <formula>"école"</formula>
    </cfRule>
  </conditionalFormatting>
  <conditionalFormatting sqref="S8:S23">
    <cfRule type="expression" priority="6" dxfId="1" stopIfTrue="1">
      <formula>IF(R9&gt;0,1,0)</formula>
    </cfRule>
    <cfRule type="expression" priority="7" dxfId="0" stopIfTrue="1">
      <formula>IF(R9&lt;=0,1,0)</formula>
    </cfRule>
  </conditionalFormatting>
  <dataValidations count="1">
    <dataValidation type="time" allowBlank="1" showErrorMessage="1" errorTitle="Erreur de saisie" error="Soit le format horaire n'est pas respecté, soit l'horaire saisi est ... impossible pour une journée..." sqref="C11 H9:I9 K9 N11:O11 E11:F11 H11:I11 B13:C13 E13:F13 H13:I13 K11 N13:O13 E15:F15 H15:I15 K15:L15 N15:O15 E9:F9 E17:F17 H17:I17 K17 N17:O17 B19:C19 E19:F19 H19:I19 N19:O19 B21 E21:F21 H21:I21 N21:O21 E23:F23 N9:O9 I23 L23 B9:C9 B15:C15 B23:C23 I27 F27 O27 L27 K13 O23">
      <formula1>0.041666666666666664</formula1>
      <formula2>0.25</formula2>
    </dataValidation>
  </dataValidations>
  <hyperlinks>
    <hyperlink ref="Q4" r:id="rId1" display="snu974@snuipp.fr"/>
  </hyperlinks>
  <printOptions/>
  <pageMargins left="0.5118055555555555" right="0.5118055555555555" top="0.9840277777777777" bottom="0.9840277777777777" header="0.5118055555555555" footer="0.5118055555555555"/>
  <pageSetup fitToHeight="1" fitToWidth="1" horizontalDpi="300" verticalDpi="300" orientation="landscape" paperSize="9"/>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LOLOMAN</cp:lastModifiedBy>
  <cp:lastPrinted>2014-09-02T10:42:16Z</cp:lastPrinted>
  <dcterms:created xsi:type="dcterms:W3CDTF">2014-08-31T07:22:40Z</dcterms:created>
  <dcterms:modified xsi:type="dcterms:W3CDTF">2014-09-12T07:53:55Z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